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<sst xmlns="http://schemas.openxmlformats.org/spreadsheetml/2006/main" count="935" uniqueCount="387">
  <si>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</si>
  <si>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</si>
  <si>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</si>
  <si>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</si>
  <si>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</si>
  <si>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</si>
  <si>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</si>
  <si>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</si>
  <si>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</si>
  <si>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</si>
  <si>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</si>
  <si>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</si>
  <si>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</si>
  <si>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</si>
  <si>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</si>
  <si>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</si>
  <si>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</si>
  <si>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</si>
  <si>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</si>
  <si>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</si>
  <si>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</si>
  <si>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</si>
  <si>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</si>
  <si>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</si>
  <si>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</si>
  <si>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</si>
  <si>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</si>
  <si>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</si>
  <si>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</si>
  <si>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</si>
  <si>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</si>
  <si>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</si>
  <si>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</si>
  <si>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</si>
  <si>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</si>
  <si>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</si>
  <si>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</si>
  <si>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</si>
  <si>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</si>
  <si>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</si>
  <si>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</si>
  <si>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</si>
  <si>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</si>
  <si>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</si>
  <si>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</si>
  <si>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</si>
  <si>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</si>
  <si>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</si>
  <si>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</si>
  <si>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</si>
  <si>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</si>
  <si>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</si>
  <si>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</si>
  <si>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</si>
  <si>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</si>
  <si>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</si>
  <si>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</si>
  <si>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</si>
  <si>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</si>
  <si>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</si>
  <si>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</si>
  <si>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</si>
  <si>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</si>
  <si>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</si>
  <si>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</si>
  <si>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</si>
  <si>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</si>
  <si>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</si>
  <si>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</si>
  <si>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</si>
  <si>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</si>
  <si>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</si>
  <si>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</si>
  <si>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</si>
  <si>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</si>
  <si>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</si>
  <si>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</si>
  <si>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</si>
  <si>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</si>
  <si>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</si>
  <si>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</si>
  <si>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</si>
  <si>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</si>
  <si>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</si>
  <si>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</si>
  <si>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</si>
  <si>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</si>
  <si>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</si>
  <si>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</si>
  <si>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</si>
  <si>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</si>
  <si>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</si>
  <si>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</si>
  <si>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</si>
  <si>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</si>
  <si>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</si>
  <si>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</si>
  <si>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</si>
  <si>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</si>
  <si>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</si>
  <si>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</si>
  <si>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</si>
  <si>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</si>
  <si>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</si>
  <si>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</si>
  <si>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</si>
  <si>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</si>
  <si>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</si>
  <si>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</si>
  <si>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</si>
  <si>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</si>
  <si>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</si>
  <si>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</si>
  <si>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</si>
  <si>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</si>
  <si>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</si>
  <si>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</si>
  <si>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</si>
  <si>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</si>
  <si>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</si>
  <si>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</si>
  <si>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</si>
  <si>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</si>
  <si>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</si>
  <si>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</si>
  <si>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</si>
  <si>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</si>
  <si>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</si>
  <si>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</si>
  <si>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</si>
  <si>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</si>
  <si>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</si>
  <si>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</si>
  <si>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</si>
  <si>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</si>
  <si>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</si>
  <si>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</si>
  <si>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</si>
  <si>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</si>
  <si>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</si>
  <si>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</si>
  <si>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</si>
  <si>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</si>
  <si>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</si>
  <si>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</si>
  <si>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</si>
  <si>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</si>
  <si>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</si>
  <si>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</si>
  <si>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</si>
  <si>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</si>
  <si>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</si>
  <si>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</si>
  <si>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</si>
  <si>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</si>
  <si>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</si>
  <si>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</si>
  <si>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</si>
  <si>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</si>
  <si>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</si>
  <si>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</si>
  <si>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</si>
  <si>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</si>
  <si>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</si>
  <si>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</si>
  <si>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</si>
  <si>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</si>
  <si>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</si>
  <si>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</si>
  <si>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</si>
  <si>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</si>
  <si>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</si>
  <si>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</si>
  <si>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</si>
  <si>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</si>
  <si>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</si>
  <si>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</si>
  <si>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</si>
  <si>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</si>
  <si>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</si>
  <si>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</si>
  <si>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</si>
  <si>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</si>
  <si>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</si>
  <si>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</si>
  <si>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</si>
  <si>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</si>
  <si>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</si>
  <si>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</si>
  <si>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</si>
  <si>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</si>
  <si>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</si>
  <si>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</si>
  <si>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</si>
  <si>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</si>
  <si>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</si>
  <si>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</si>
  <si>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</si>
  <si>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</si>
  <si>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</si>
  <si>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</si>
  <si>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</si>
  <si>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</si>
  <si>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</si>
  <si>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</si>
  <si>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</si>
  <si>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</si>
  <si>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</si>
  <si>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</si>
  <si>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</si>
  <si>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</si>
  <si>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</si>
  <si>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</si>
  <si>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</si>
  <si>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</si>
  <si>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</si>
  <si>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</si>
  <si>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</si>
  <si>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</si>
  <si>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</si>
  <si>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</si>
  <si>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</si>
  <si>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</si>
  <si>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</si>
  <si>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</si>
  <si>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</si>
  <si>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ЖЭК и гревцева</t>
  </si>
  <si>
    <t>Ремонт и обслуживание кол.приборов учёта тепловой энергии</t>
  </si>
  <si>
    <t>Мехуборка (асфальт) в зимний период</t>
  </si>
  <si>
    <t>Ремонт внутридомовых сетей  водоснабжения</t>
  </si>
  <si>
    <t>ПОЧТ ЯЩ</t>
  </si>
  <si>
    <t>Отчет об исполнении управляющей организацией ООО "ГУК "Привокзальная" договора управления за 2020 год по дому № 19  ул. Гагарина                        в г. Липецке</t>
  </si>
  <si>
    <t>31.03.2021 г.</t>
  </si>
  <si>
    <t>01.01.2020 г.</t>
  </si>
  <si>
    <t>31.12.2020 г.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</si>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</sst>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1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BS38">
            <v>0.14857</v>
          </cell>
        </row>
        <row r="39">
          <cell r="BS39">
            <v>0.105765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V4">
            <v>2381.7</v>
          </cell>
        </row>
        <row r="38">
          <cell r="BS38">
            <v>0.14857</v>
          </cell>
        </row>
        <row r="42">
          <cell r="BS42">
            <v>0.138753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V123">
            <v>134678.3042844</v>
          </cell>
        </row>
        <row r="124">
          <cell r="BV124">
            <v>147100.57102440007</v>
          </cell>
        </row>
        <row r="125">
          <cell r="BV125">
            <v>35022.422159999995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-739921.5709452</v>
          </cell>
        </row>
        <row r="25">
          <cell r="D25">
            <v>47183.93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24.710937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231</v>
      </c>
      <c r="B2" s="22"/>
      <c r="C2" s="22"/>
      <c r="D2" s="22"/>
      <c r="E2" s="2">
        <v>2381.7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-739921.5709452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47183.93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316801.29746880004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2019'!$BV$124</f>
        <v>147100.57102440007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2019'!$BV$123</f>
        <v>134678.3042844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2019'!$BV$125</f>
        <v>35022.422159999995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252555.60746880004</v>
      </c>
      <c r="E16" s="2">
        <v>277574.6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252555.60746880004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-487365.9634764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686.45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-1066682.3894763999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49818.37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24280.65</v>
      </c>
      <c r="E28" s="2">
        <v>24280.65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10.194671873031869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4">
        <f>E47/E2</f>
        <v>0</v>
      </c>
    </row>
    <row r="51" spans="1:5" ht="47.25">
      <c r="A51" s="7" t="s">
        <v>215</v>
      </c>
      <c r="B51" s="1" t="s">
        <v>106</v>
      </c>
      <c r="C51" s="1" t="s">
        <v>67</v>
      </c>
      <c r="D51" s="24" t="s">
        <v>200</v>
      </c>
      <c r="E51" s="2">
        <v>0</v>
      </c>
    </row>
    <row r="52" spans="1:4" ht="15.75">
      <c r="A52" s="7" t="s">
        <v>216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4">
        <f>E51/E2</f>
        <v>0</v>
      </c>
    </row>
    <row r="55" spans="1:5" ht="31.5">
      <c r="A55" s="7" t="s">
        <v>219</v>
      </c>
      <c r="B55" s="1" t="s">
        <v>106</v>
      </c>
      <c r="C55" s="1" t="s">
        <v>67</v>
      </c>
      <c r="D55" s="24" t="s">
        <v>199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21399.89</v>
      </c>
      <c r="E60" s="2">
        <v>21399.89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8.985132468404922</v>
      </c>
    </row>
    <row r="65" spans="1:22" s="6" customFormat="1" ht="30" customHeight="1">
      <c r="A65" s="19" t="s">
        <v>267</v>
      </c>
      <c r="B65" s="4" t="s">
        <v>104</v>
      </c>
      <c r="C65" s="4" t="s">
        <v>67</v>
      </c>
      <c r="D65" s="4" t="s">
        <v>225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268</v>
      </c>
      <c r="B66" s="1" t="s">
        <v>105</v>
      </c>
      <c r="C66" s="1" t="s">
        <v>73</v>
      </c>
      <c r="D66" s="1">
        <v>0</v>
      </c>
    </row>
    <row r="67" spans="1:4" ht="31.5">
      <c r="A67" s="7" t="s">
        <v>269</v>
      </c>
      <c r="B67" s="1" t="s">
        <v>106</v>
      </c>
      <c r="C67" s="1" t="s">
        <v>67</v>
      </c>
      <c r="D67" s="1" t="s">
        <v>225</v>
      </c>
    </row>
    <row r="68" spans="1:4" ht="15.75">
      <c r="A68" s="7" t="s">
        <v>270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271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272</v>
      </c>
      <c r="B70" s="1" t="s">
        <v>108</v>
      </c>
      <c r="C70" s="1" t="s">
        <v>73</v>
      </c>
      <c r="D70" s="1">
        <v>0</v>
      </c>
    </row>
    <row r="71" spans="1:22" s="6" customFormat="1" ht="33.75" customHeight="1">
      <c r="A71" s="19" t="s">
        <v>273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274</v>
      </c>
      <c r="B72" s="1" t="s">
        <v>105</v>
      </c>
      <c r="C72" s="1" t="s">
        <v>73</v>
      </c>
      <c r="D72" s="8">
        <f>E72</f>
        <v>35022.42</v>
      </c>
      <c r="E72" s="2">
        <v>35022.42</v>
      </c>
    </row>
    <row r="73" spans="1:4" ht="31.5">
      <c r="A73" s="7" t="s">
        <v>275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276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277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278</v>
      </c>
      <c r="B76" s="1" t="s">
        <v>108</v>
      </c>
      <c r="C76" s="1" t="s">
        <v>73</v>
      </c>
      <c r="D76" s="23">
        <f>E72/E2</f>
        <v>14.704799093084771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8451.12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8451.12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3.54835621614813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16770.74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16770.74</v>
      </c>
      <c r="F84" s="18">
        <v>38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441.33526315789476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279</v>
      </c>
      <c r="B90" s="1" t="s">
        <v>105</v>
      </c>
      <c r="C90" s="1" t="s">
        <v>73</v>
      </c>
      <c r="D90" s="1">
        <f>E91+E95</f>
        <v>290.32</v>
      </c>
      <c r="F90" s="1">
        <v>372.2</v>
      </c>
    </row>
    <row r="91" spans="1:6" ht="31.5">
      <c r="A91" s="7" t="s">
        <v>280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223</v>
      </c>
    </row>
    <row r="92" spans="1:6" ht="15.75">
      <c r="A92" s="7" t="s">
        <v>281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282</v>
      </c>
      <c r="B93" s="1" t="s">
        <v>64</v>
      </c>
      <c r="C93" s="1" t="s">
        <v>67</v>
      </c>
      <c r="D93" s="1" t="s">
        <v>151</v>
      </c>
    </row>
    <row r="94" spans="1:6" ht="15.75">
      <c r="A94" s="7" t="s">
        <v>283</v>
      </c>
      <c r="B94" s="1" t="s">
        <v>108</v>
      </c>
      <c r="C94" s="1" t="s">
        <v>73</v>
      </c>
      <c r="D94" s="23">
        <f>E91/F90</f>
        <v>0</v>
      </c>
      <c r="F94" s="1" t="s">
        <v>210</v>
      </c>
    </row>
    <row r="95" spans="1:6" ht="31.5">
      <c r="A95" s="7" t="s">
        <v>284</v>
      </c>
      <c r="B95" s="1" t="s">
        <v>106</v>
      </c>
      <c r="C95" s="1" t="s">
        <v>67</v>
      </c>
      <c r="D95" s="1" t="s">
        <v>6</v>
      </c>
      <c r="E95" s="2">
        <v>290.32</v>
      </c>
      <c r="F95" s="1">
        <f>F90</f>
        <v>372.2</v>
      </c>
    </row>
    <row r="96" spans="1:4" ht="15.75">
      <c r="A96" s="7" t="s">
        <v>285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286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287</v>
      </c>
      <c r="B98" s="1" t="s">
        <v>108</v>
      </c>
      <c r="C98" s="1" t="s">
        <v>73</v>
      </c>
      <c r="D98" s="23">
        <f>E95/F95</f>
        <v>0.7800107469102633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288</v>
      </c>
      <c r="B100" s="1" t="s">
        <v>105</v>
      </c>
      <c r="C100" s="1" t="s">
        <v>73</v>
      </c>
      <c r="D100" s="8">
        <f>E101+E105+E113+E117+E121+E125+E129+E133+E137+E141+E145+E149+E153+E109</f>
        <v>427982.58999999997</v>
      </c>
    </row>
    <row r="101" spans="1:5" ht="31.5">
      <c r="A101" s="7" t="s">
        <v>289</v>
      </c>
      <c r="B101" s="1" t="s">
        <v>106</v>
      </c>
      <c r="C101" s="1" t="s">
        <v>67</v>
      </c>
      <c r="D101" s="1" t="s">
        <v>27</v>
      </c>
      <c r="E101" s="2">
        <v>0</v>
      </c>
    </row>
    <row r="102" spans="1:4" ht="15.75">
      <c r="A102" s="7" t="s">
        <v>290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291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292</v>
      </c>
      <c r="B104" s="1" t="s">
        <v>108</v>
      </c>
      <c r="C104" s="1" t="s">
        <v>73</v>
      </c>
      <c r="D104" s="23">
        <f>E101/E2</f>
        <v>0</v>
      </c>
    </row>
    <row r="105" spans="1:5" ht="31.5">
      <c r="A105" s="7" t="s">
        <v>293</v>
      </c>
      <c r="B105" s="1" t="s">
        <v>106</v>
      </c>
      <c r="C105" s="1" t="s">
        <v>67</v>
      </c>
      <c r="D105" s="1" t="s">
        <v>28</v>
      </c>
      <c r="E105" s="2">
        <v>2840.18</v>
      </c>
    </row>
    <row r="106" spans="1:4" ht="15.75">
      <c r="A106" s="7" t="s">
        <v>294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295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296</v>
      </c>
      <c r="B108" s="1" t="s">
        <v>108</v>
      </c>
      <c r="C108" s="1" t="s">
        <v>73</v>
      </c>
      <c r="D108" s="23">
        <f>E105/E2</f>
        <v>1.1925011546374438</v>
      </c>
    </row>
    <row r="109" spans="1:5" ht="31.5">
      <c r="A109" s="7" t="s">
        <v>297</v>
      </c>
      <c r="B109" s="1" t="s">
        <v>106</v>
      </c>
      <c r="C109" s="1" t="s">
        <v>67</v>
      </c>
      <c r="D109" s="23" t="s">
        <v>228</v>
      </c>
      <c r="E109" s="2">
        <v>931.57</v>
      </c>
    </row>
    <row r="110" spans="1:4" ht="15.75">
      <c r="A110" s="7" t="s">
        <v>298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299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300</v>
      </c>
      <c r="B112" s="1" t="s">
        <v>108</v>
      </c>
      <c r="C112" s="1" t="s">
        <v>73</v>
      </c>
      <c r="D112" s="23">
        <f>E109/E2</f>
        <v>0.3911365831129026</v>
      </c>
    </row>
    <row r="113" spans="1:5" ht="31.5">
      <c r="A113" s="7" t="s">
        <v>301</v>
      </c>
      <c r="B113" s="1" t="s">
        <v>106</v>
      </c>
      <c r="C113" s="1" t="s">
        <v>67</v>
      </c>
      <c r="D113" s="1" t="s">
        <v>3</v>
      </c>
      <c r="E113" s="2">
        <v>1566.14</v>
      </c>
    </row>
    <row r="114" spans="1:4" ht="15.75">
      <c r="A114" s="7" t="s">
        <v>302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303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304</v>
      </c>
      <c r="B116" s="1" t="s">
        <v>108</v>
      </c>
      <c r="C116" s="1" t="s">
        <v>73</v>
      </c>
      <c r="D116" s="23">
        <f>E113/E2</f>
        <v>0.6575723222908008</v>
      </c>
    </row>
    <row r="117" spans="1:5" ht="31.5">
      <c r="A117" s="7" t="s">
        <v>305</v>
      </c>
      <c r="B117" s="1" t="s">
        <v>106</v>
      </c>
      <c r="C117" s="1" t="s">
        <v>67</v>
      </c>
      <c r="D117" s="1" t="s">
        <v>2</v>
      </c>
      <c r="E117" s="2">
        <v>25896.47</v>
      </c>
    </row>
    <row r="118" spans="1:4" ht="15.75">
      <c r="A118" s="7" t="s">
        <v>306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307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308</v>
      </c>
      <c r="B120" s="1" t="s">
        <v>108</v>
      </c>
      <c r="C120" s="1" t="s">
        <v>73</v>
      </c>
      <c r="D120" s="23">
        <f>E117/E2</f>
        <v>10.87310324558089</v>
      </c>
    </row>
    <row r="121" spans="1:5" ht="47.25">
      <c r="A121" s="7" t="s">
        <v>309</v>
      </c>
      <c r="B121" s="1" t="s">
        <v>106</v>
      </c>
      <c r="C121" s="1" t="s">
        <v>67</v>
      </c>
      <c r="D121" s="1" t="s">
        <v>32</v>
      </c>
      <c r="E121" s="2">
        <v>14726.11</v>
      </c>
    </row>
    <row r="122" spans="1:4" ht="15.75">
      <c r="A122" s="7" t="s">
        <v>310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311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312</v>
      </c>
      <c r="B124" s="1" t="s">
        <v>108</v>
      </c>
      <c r="C124" s="1" t="s">
        <v>73</v>
      </c>
      <c r="D124" s="23">
        <f>E121/E2</f>
        <v>6.183024730234707</v>
      </c>
    </row>
    <row r="125" spans="1:5" ht="31.5">
      <c r="A125" s="7" t="s">
        <v>313</v>
      </c>
      <c r="B125" s="1" t="s">
        <v>106</v>
      </c>
      <c r="C125" s="1" t="s">
        <v>67</v>
      </c>
      <c r="D125" s="1" t="s">
        <v>34</v>
      </c>
      <c r="E125" s="2">
        <v>8112.07</v>
      </c>
    </row>
    <row r="126" spans="1:4" ht="15.75">
      <c r="A126" s="7" t="s">
        <v>314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315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316</v>
      </c>
      <c r="B128" s="1" t="s">
        <v>108</v>
      </c>
      <c r="C128" s="1" t="s">
        <v>73</v>
      </c>
      <c r="D128" s="23">
        <f>E125/E2</f>
        <v>3.4059999160263676</v>
      </c>
    </row>
    <row r="129" spans="1:5" ht="31.5">
      <c r="A129" s="7" t="s">
        <v>317</v>
      </c>
      <c r="B129" s="1" t="s">
        <v>106</v>
      </c>
      <c r="C129" s="1" t="s">
        <v>67</v>
      </c>
      <c r="D129" s="1" t="s">
        <v>36</v>
      </c>
      <c r="E129" s="2">
        <v>2058.98</v>
      </c>
    </row>
    <row r="130" spans="1:4" ht="15.75">
      <c r="A130" s="7" t="s">
        <v>318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319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320</v>
      </c>
      <c r="B132" s="1" t="s">
        <v>108</v>
      </c>
      <c r="C132" s="1" t="s">
        <v>73</v>
      </c>
      <c r="D132" s="23">
        <f>E129/E2</f>
        <v>0.8645001469538566</v>
      </c>
    </row>
    <row r="133" spans="1:5" ht="31.5">
      <c r="A133" s="7" t="s">
        <v>321</v>
      </c>
      <c r="B133" s="1" t="s">
        <v>106</v>
      </c>
      <c r="C133" s="1" t="s">
        <v>67</v>
      </c>
      <c r="D133" s="1" t="s">
        <v>37</v>
      </c>
      <c r="E133" s="2">
        <v>2148.29</v>
      </c>
    </row>
    <row r="134" spans="1:4" ht="15.75">
      <c r="A134" s="7" t="s">
        <v>322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323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324</v>
      </c>
      <c r="B136" s="1" t="s">
        <v>108</v>
      </c>
      <c r="C136" s="1" t="s">
        <v>73</v>
      </c>
      <c r="D136" s="23">
        <f>E133/E2</f>
        <v>0.9019985724482513</v>
      </c>
    </row>
    <row r="137" spans="1:5" ht="31.5">
      <c r="A137" s="7" t="s">
        <v>325</v>
      </c>
      <c r="B137" s="1" t="s">
        <v>106</v>
      </c>
      <c r="C137" s="1" t="s">
        <v>67</v>
      </c>
      <c r="D137" s="1" t="s">
        <v>206</v>
      </c>
      <c r="E137" s="2">
        <v>1626.22</v>
      </c>
    </row>
    <row r="138" spans="1:4" ht="15.75">
      <c r="A138" s="7" t="s">
        <v>326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327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328</v>
      </c>
      <c r="B140" s="1" t="s">
        <v>108</v>
      </c>
      <c r="C140" s="1" t="s">
        <v>73</v>
      </c>
      <c r="D140" s="23">
        <f>E137/E2</f>
        <v>0.6827980014275518</v>
      </c>
    </row>
    <row r="141" spans="1:5" ht="31.5">
      <c r="A141" s="7" t="s">
        <v>329</v>
      </c>
      <c r="B141" s="1" t="s">
        <v>106</v>
      </c>
      <c r="C141" s="1" t="s">
        <v>67</v>
      </c>
      <c r="D141" s="23" t="s">
        <v>205</v>
      </c>
      <c r="E141" s="2">
        <v>0</v>
      </c>
    </row>
    <row r="142" spans="1:4" ht="15.75">
      <c r="A142" s="7" t="s">
        <v>330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331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332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333</v>
      </c>
      <c r="B145" s="1" t="s">
        <v>106</v>
      </c>
      <c r="C145" s="1" t="s">
        <v>67</v>
      </c>
      <c r="D145" s="23" t="s">
        <v>207</v>
      </c>
      <c r="E145" s="2">
        <v>2209.7</v>
      </c>
    </row>
    <row r="146" spans="1:4" ht="15.75">
      <c r="A146" s="7" t="s">
        <v>334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335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336</v>
      </c>
      <c r="B148" s="1" t="s">
        <v>108</v>
      </c>
      <c r="C148" s="1" t="s">
        <v>73</v>
      </c>
      <c r="D148" s="23">
        <f>E145/E2</f>
        <v>0.9277826762396607</v>
      </c>
    </row>
    <row r="149" spans="1:6" ht="31.5">
      <c r="A149" s="7" t="s">
        <v>337</v>
      </c>
      <c r="B149" s="1" t="s">
        <v>106</v>
      </c>
      <c r="C149" s="1" t="s">
        <v>67</v>
      </c>
      <c r="D149" s="23" t="s">
        <v>204</v>
      </c>
      <c r="E149" s="2">
        <v>3547.64</v>
      </c>
      <c r="F149" s="18" t="s">
        <v>230</v>
      </c>
    </row>
    <row r="150" spans="1:4" ht="15.75">
      <c r="A150" s="7" t="s">
        <v>338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339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340</v>
      </c>
      <c r="B152" s="1" t="s">
        <v>108</v>
      </c>
      <c r="C152" s="1" t="s">
        <v>73</v>
      </c>
      <c r="D152" s="23">
        <f>E149/E2</f>
        <v>1.4895410840995928</v>
      </c>
    </row>
    <row r="153" spans="1:7" ht="31.5">
      <c r="A153" s="7" t="s">
        <v>341</v>
      </c>
      <c r="B153" s="1" t="s">
        <v>106</v>
      </c>
      <c r="C153" s="1" t="s">
        <v>67</v>
      </c>
      <c r="D153" s="1" t="s">
        <v>201</v>
      </c>
      <c r="E153" s="2">
        <f>360890.3+1428.92</f>
        <v>362319.22</v>
      </c>
      <c r="F153" s="11"/>
      <c r="G153" s="12"/>
    </row>
    <row r="154" spans="1:6" ht="15.75">
      <c r="A154" s="7" t="s">
        <v>342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343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344</v>
      </c>
      <c r="B156" s="1" t="s">
        <v>108</v>
      </c>
      <c r="C156" s="1" t="s">
        <v>73</v>
      </c>
      <c r="D156" s="23">
        <f>E153/E2</f>
        <v>152.12630474031155</v>
      </c>
    </row>
    <row r="157" spans="1:4" ht="47.25">
      <c r="A157" s="19" t="s">
        <v>345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346</v>
      </c>
      <c r="B158" s="1" t="s">
        <v>105</v>
      </c>
      <c r="C158" s="1" t="s">
        <v>73</v>
      </c>
      <c r="D158" s="8">
        <f>E159+E167+E171+E175+E179+E183+E187+E191+E195</f>
        <v>28544.976000000002</v>
      </c>
    </row>
    <row r="159" spans="1:7" ht="31.5">
      <c r="A159" s="7" t="s">
        <v>347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'[1]гук(2016)'!$BS$39*12*E2</f>
        <v>3022.806006</v>
      </c>
    </row>
    <row r="160" spans="1:4" ht="15.75">
      <c r="A160" s="7" t="s">
        <v>348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349</v>
      </c>
      <c r="B161" s="1" t="s">
        <v>64</v>
      </c>
      <c r="C161" s="1" t="s">
        <v>67</v>
      </c>
      <c r="D161" s="1" t="s">
        <v>20</v>
      </c>
    </row>
    <row r="162" spans="1:4" ht="18.75" customHeight="1">
      <c r="A162" s="7" t="s">
        <v>350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351</v>
      </c>
      <c r="B163" s="1" t="s">
        <v>106</v>
      </c>
      <c r="C163" s="1" t="s">
        <v>67</v>
      </c>
      <c r="D163" s="1" t="s">
        <v>227</v>
      </c>
      <c r="E163" s="2">
        <f>('[2]гук(2016)'!$BS$38+'[2]гук(2016)'!$BS$42)*12*'[2]гук(2016)'!$BV$4</f>
        <v>8211.806269199998</v>
      </c>
      <c r="F163" s="18">
        <v>1</v>
      </c>
      <c r="G163" s="18">
        <f>'[1]гук(2016)'!$BS$38*12*E2</f>
        <v>4246.190028</v>
      </c>
    </row>
    <row r="164" spans="1:4" ht="15.75">
      <c r="A164" s="7" t="s">
        <v>352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353</v>
      </c>
      <c r="B165" s="1" t="s">
        <v>64</v>
      </c>
      <c r="C165" s="1" t="s">
        <v>67</v>
      </c>
      <c r="D165" s="1" t="s">
        <v>20</v>
      </c>
    </row>
    <row r="166" spans="1:4" ht="18.75" customHeight="1">
      <c r="A166" s="7" t="s">
        <v>354</v>
      </c>
      <c r="B166" s="1" t="s">
        <v>108</v>
      </c>
      <c r="C166" s="1" t="s">
        <v>73</v>
      </c>
      <c r="D166" s="23">
        <f>E163/F163</f>
        <v>8211.806269199998</v>
      </c>
    </row>
    <row r="167" spans="1:5" ht="31.5">
      <c r="A167" s="7" t="s">
        <v>355</v>
      </c>
      <c r="B167" s="1" t="s">
        <v>106</v>
      </c>
      <c r="C167" s="1" t="s">
        <v>67</v>
      </c>
      <c r="D167" s="1" t="s">
        <v>41</v>
      </c>
      <c r="E167" s="2">
        <v>251.91</v>
      </c>
    </row>
    <row r="168" spans="1:4" ht="15.75">
      <c r="A168" s="7" t="s">
        <v>356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357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358</v>
      </c>
      <c r="B170" s="1" t="s">
        <v>108</v>
      </c>
      <c r="C170" s="1" t="s">
        <v>73</v>
      </c>
      <c r="D170" s="23">
        <f>E167/E2</f>
        <v>0.1057689885375992</v>
      </c>
    </row>
    <row r="171" spans="1:5" ht="31.5">
      <c r="A171" s="7" t="s">
        <v>359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360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361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362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363</v>
      </c>
      <c r="B175" s="1" t="s">
        <v>106</v>
      </c>
      <c r="C175" s="1" t="s">
        <v>67</v>
      </c>
      <c r="D175" s="1" t="s">
        <v>43</v>
      </c>
      <c r="E175" s="2">
        <v>556.54</v>
      </c>
    </row>
    <row r="176" spans="1:4" ht="15.75">
      <c r="A176" s="7" t="s">
        <v>364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365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366</v>
      </c>
      <c r="B178" s="1" t="s">
        <v>108</v>
      </c>
      <c r="C178" s="1" t="s">
        <v>73</v>
      </c>
      <c r="D178" s="23">
        <f>E175/E2</f>
        <v>0.23367342654406517</v>
      </c>
    </row>
    <row r="179" spans="1:5" ht="31.5">
      <c r="A179" s="7" t="s">
        <v>367</v>
      </c>
      <c r="B179" s="1" t="s">
        <v>106</v>
      </c>
      <c r="C179" s="1" t="s">
        <v>67</v>
      </c>
      <c r="D179" s="1" t="s">
        <v>229</v>
      </c>
      <c r="E179" s="2">
        <v>118.62</v>
      </c>
    </row>
    <row r="180" spans="1:4" ht="15.75">
      <c r="A180" s="7" t="s">
        <v>368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369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370</v>
      </c>
      <c r="B182" s="1" t="s">
        <v>108</v>
      </c>
      <c r="C182" s="1" t="s">
        <v>73</v>
      </c>
      <c r="D182" s="23">
        <f>E179/E2</f>
        <v>0.04980476130495025</v>
      </c>
    </row>
    <row r="183" spans="1:5" ht="31.5">
      <c r="A183" s="7" t="s">
        <v>371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372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373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374</v>
      </c>
      <c r="B186" s="1" t="s">
        <v>108</v>
      </c>
      <c r="C186" s="1" t="s">
        <v>73</v>
      </c>
      <c r="D186" s="23">
        <f>E183/E2</f>
        <v>0</v>
      </c>
    </row>
    <row r="187" spans="1:6" ht="31.5">
      <c r="A187" s="7" t="s">
        <v>375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202</v>
      </c>
    </row>
    <row r="188" spans="1:6" ht="15.75">
      <c r="A188" s="7" t="s">
        <v>376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377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378</v>
      </c>
      <c r="B190" s="1" t="s">
        <v>108</v>
      </c>
      <c r="C190" s="1" t="s">
        <v>73</v>
      </c>
      <c r="D190" s="23">
        <f>E187/E2</f>
        <v>2.5525465003988748</v>
      </c>
    </row>
    <row r="191" spans="1:5" ht="31.5">
      <c r="A191" s="7" t="s">
        <v>379</v>
      </c>
      <c r="B191" s="1" t="s">
        <v>106</v>
      </c>
      <c r="C191" s="1" t="s">
        <v>67</v>
      </c>
      <c r="D191" s="1" t="s">
        <v>46</v>
      </c>
      <c r="E191" s="2">
        <v>19390.08</v>
      </c>
    </row>
    <row r="192" spans="1:4" ht="15.75">
      <c r="A192" s="7" t="s">
        <v>380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381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382</v>
      </c>
      <c r="B194" s="1" t="s">
        <v>108</v>
      </c>
      <c r="C194" s="1" t="s">
        <v>73</v>
      </c>
      <c r="D194" s="23">
        <f>E191/E2</f>
        <v>8.141277238946971</v>
      </c>
    </row>
    <row r="195" spans="1:5" ht="31.5">
      <c r="A195" s="7" t="s">
        <v>383</v>
      </c>
      <c r="B195" s="1" t="s">
        <v>106</v>
      </c>
      <c r="C195" s="1" t="s">
        <v>67</v>
      </c>
      <c r="D195" s="23" t="s">
        <v>224</v>
      </c>
      <c r="E195" s="2">
        <v>0</v>
      </c>
    </row>
    <row r="196" spans="1:4" ht="15.75">
      <c r="A196" s="7" t="s">
        <v>384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385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386</v>
      </c>
      <c r="B198" s="1" t="s">
        <v>108</v>
      </c>
      <c r="C198" s="1" t="s">
        <v>73</v>
      </c>
      <c r="D198" s="23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1">
        <f>E201+E205+E209+E213+E217+E221+E225+E229+E233+E237</f>
        <v>16573.72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7648.23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3.211248268043834</v>
      </c>
    </row>
    <row r="209" spans="1:5" ht="31.5">
      <c r="A209" s="7" t="s">
        <v>235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236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237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238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7" t="s">
        <v>239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240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241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242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243</v>
      </c>
      <c r="B217" s="1" t="s">
        <v>106</v>
      </c>
      <c r="C217" s="1" t="s">
        <v>67</v>
      </c>
      <c r="D217" s="1" t="s">
        <v>208</v>
      </c>
      <c r="E217" s="2">
        <v>8588.01</v>
      </c>
      <c r="F217" s="18" t="s">
        <v>226</v>
      </c>
    </row>
    <row r="218" spans="1:4" ht="15.75">
      <c r="A218" s="7" t="s">
        <v>244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245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246</v>
      </c>
      <c r="B220" s="1" t="s">
        <v>108</v>
      </c>
      <c r="C220" s="1" t="s">
        <v>73</v>
      </c>
      <c r="D220" s="23">
        <f>E217/E2</f>
        <v>3.6058319687618092</v>
      </c>
    </row>
    <row r="221" spans="1:5" ht="31.5">
      <c r="A221" s="7" t="s">
        <v>247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248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249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250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251</v>
      </c>
      <c r="B225" s="1" t="s">
        <v>106</v>
      </c>
      <c r="C225" s="1" t="s">
        <v>67</v>
      </c>
      <c r="D225" s="1" t="s">
        <v>0</v>
      </c>
      <c r="E225" s="2">
        <v>337.48</v>
      </c>
    </row>
    <row r="226" spans="1:4" ht="15.75">
      <c r="A226" s="7" t="s">
        <v>252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253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254</v>
      </c>
      <c r="B228" s="1" t="s">
        <v>108</v>
      </c>
      <c r="C228" s="1" t="s">
        <v>73</v>
      </c>
      <c r="D228" s="23">
        <f>E225/E2</f>
        <v>0.141697107108368</v>
      </c>
    </row>
    <row r="229" spans="1:5" ht="31.5">
      <c r="A229" s="7" t="s">
        <v>255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256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257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258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259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260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261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262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263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203</v>
      </c>
    </row>
    <row r="238" spans="1:4" ht="15.75">
      <c r="A238" s="7" t="s">
        <v>264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265</v>
      </c>
      <c r="B239" s="1" t="s">
        <v>64</v>
      </c>
      <c r="C239" s="1" t="s">
        <v>67</v>
      </c>
      <c r="D239" s="1" t="s">
        <v>195</v>
      </c>
    </row>
    <row r="240" spans="1:4" ht="15.75">
      <c r="A240" s="7" t="s">
        <v>266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579316.426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5">
        <v>8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v>7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1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-29827.32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8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1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15400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2017-07-04T07:10:56Z</cp:lastPrinted>
  <dcterms:created xsi:type="dcterms:W3CDTF">2010-07-19T21:32:50Z</dcterms:created>
  <dcterms:modified xsi:type="dcterms:W3CDTF">2021-03-24T11:12:48Z</dcterms:modified>
  <cp:category/>
  <cp:version/>
  <cp:contentType/>
  <cp:contentStatus/>
</cp:coreProperties>
</file>