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<sst xmlns="http://schemas.openxmlformats.org/spreadsheetml/2006/main" count="948" uniqueCount="390">
  <si>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</si>
  <si>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</si>
  <si>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</si>
  <si>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</si>
  <si>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</si>
  <si>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</si>
  <si>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</si>
  <si>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</si>
  <si>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</si>
  <si>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</si>
  <si>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</si>
  <si>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</si>
  <si>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</si>
  <si>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</si>
  <si>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</si>
  <si>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</si>
  <si>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</si>
  <si>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</si>
  <si>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</si>
  <si>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</si>
  <si>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</si>
  <si>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</si>
  <si>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</si>
  <si>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</si>
  <si>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</si>
  <si>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</si>
  <si>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</si>
  <si>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</si>
  <si>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</si>
  <si>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</si>
  <si>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</si>
  <si>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</si>
  <si>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</si>
  <si>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</si>
  <si>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</si>
  <si>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</si>
  <si>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</si>
  <si>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</si>
  <si>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</si>
  <si>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</si>
  <si>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</si>
  <si>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</si>
  <si>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</si>
  <si>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</si>
  <si>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</si>
  <si>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</si>
  <si>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</si>
  <si>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</si>
  <si>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</si>
  <si>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</si>
  <si>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</si>
  <si>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</si>
  <si>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</si>
  <si>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</si>
  <si>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</si>
  <si>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</si>
  <si>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</si>
  <si>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</si>
  <si>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</si>
  <si>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</si>
  <si>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</si>
  <si>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</si>
  <si>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</si>
  <si>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</si>
  <si>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</si>
  <si>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</si>
  <si>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</si>
  <si>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</si>
  <si>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</si>
  <si>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</si>
  <si>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</si>
  <si>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</si>
  <si>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</si>
  <si>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</si>
  <si>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</si>
  <si>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</si>
  <si>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</si>
  <si>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</si>
  <si>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</si>
  <si>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</si>
  <si>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</si>
  <si>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</si>
  <si>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</si>
  <si>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</si>
  <si>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</si>
  <si>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</si>
  <si>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</si>
  <si>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</si>
  <si>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</si>
  <si>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</si>
  <si>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</si>
  <si>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</si>
  <si>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</si>
  <si>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</si>
  <si>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</si>
  <si>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</si>
  <si>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</si>
  <si>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</si>
  <si>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</si>
  <si>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</si>
  <si>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</si>
  <si>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</si>
  <si>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</si>
  <si>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</si>
  <si>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</si>
  <si>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</si>
  <si>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</si>
  <si>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</si>
  <si>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</si>
  <si>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</si>
  <si>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</si>
  <si>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</si>
  <si>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</si>
  <si>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</si>
  <si>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</si>
  <si>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</si>
  <si>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</si>
  <si>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</si>
  <si>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</si>
  <si>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</si>
  <si>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</si>
  <si>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</si>
  <si>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</si>
  <si>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</si>
  <si>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</si>
  <si>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</si>
  <si>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</si>
  <si>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</si>
  <si>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</si>
  <si>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</si>
  <si>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</si>
  <si>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</si>
  <si>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</si>
  <si>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</si>
  <si>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</si>
  <si>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</si>
  <si>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</si>
  <si>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</si>
  <si>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</si>
  <si>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</si>
  <si>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</si>
  <si>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</si>
  <si>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</si>
  <si>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</si>
  <si>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</si>
  <si>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</si>
  <si>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</si>
  <si>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</si>
  <si>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</si>
  <si>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</si>
  <si>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</si>
  <si>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</si>
  <si>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</si>
  <si>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</si>
  <si>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</si>
  <si>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</si>
  <si>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</si>
  <si>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</si>
  <si>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</si>
  <si>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</si>
  <si>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</si>
  <si>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</si>
  <si>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</si>
  <si>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</si>
  <si>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</si>
  <si>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</si>
  <si>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</si>
  <si>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</si>
  <si>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</si>
  <si>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</si>
  <si>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</si>
  <si>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</si>
  <si>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</si>
  <si>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</si>
  <si>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</si>
  <si>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</si>
  <si>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</si>
  <si>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</si>
  <si>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</si>
  <si>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</si>
  <si>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</si>
  <si>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</si>
  <si>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</si>
  <si>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</si>
  <si>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</si>
  <si>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</si>
  <si>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</si>
  <si>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</si>
  <si>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</si>
  <si>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</si>
  <si>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</si>
  <si>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</si>
  <si>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</si>
  <si>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</si>
  <si>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</si>
  <si>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</si>
  <si>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</si>
  <si>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</si>
  <si>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</si>
  <si>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</si>
  <si>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</si>
  <si>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</si>
  <si>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</si>
  <si>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</si>
  <si>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</si>
  <si>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</si>
  <si>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</si>
  <si>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</si>
  <si>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</si>
  <si>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</si>
  <si>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</si>
  <si>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</si>
  <si>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</si>
  <si>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</si>
  <si>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</si>
  <si>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</si>
  <si>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</si>
  <si>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</si>
  <si>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</si>
  <si>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</si>
  <si>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</si>
  <si>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</si>
  <si>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</si>
  <si>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</si>
  <si>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</si>
  <si>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</si>
  <si>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</si>
  <si>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</si>
  <si>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</si>
  <si>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</si>
  <si>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                                                                            по дому № 15 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</si>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</sst>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15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EU38">
            <v>0.139377</v>
          </cell>
        </row>
        <row r="39">
          <cell r="EU39">
            <v>0.09922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U4">
            <v>2538.8</v>
          </cell>
        </row>
        <row r="38">
          <cell r="EU38">
            <v>0.139377</v>
          </cell>
        </row>
        <row r="42">
          <cell r="EU42">
            <v>0.092215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U123">
            <v>139112.2055136</v>
          </cell>
        </row>
        <row r="124">
          <cell r="EU124">
            <v>159124.32697920004</v>
          </cell>
        </row>
        <row r="125">
          <cell r="EU125">
            <v>37332.54624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1927.91</v>
          </cell>
        </row>
        <row r="24">
          <cell r="D24">
            <v>-151799.9486592</v>
          </cell>
        </row>
        <row r="25">
          <cell r="D25">
            <v>78607.82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203" sqref="A203:A24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6.281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230</v>
      </c>
      <c r="B2" s="22"/>
      <c r="C2" s="22"/>
      <c r="D2" s="22"/>
      <c r="E2" s="2">
        <v>2538.8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1927.91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-151799.9486592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78607.82</v>
      </c>
    </row>
    <row r="12" spans="1:4" ht="31.5">
      <c r="A12" s="7" t="s">
        <v>77</v>
      </c>
      <c r="B12" s="1" t="s">
        <v>78</v>
      </c>
      <c r="C12" s="1" t="s">
        <v>73</v>
      </c>
      <c r="D12" s="23">
        <f>D13+D14+D15</f>
        <v>335569.07873280003</v>
      </c>
    </row>
    <row r="13" spans="1:4" ht="15.75">
      <c r="A13" s="7" t="s">
        <v>94</v>
      </c>
      <c r="B13" s="16" t="s">
        <v>79</v>
      </c>
      <c r="C13" s="1" t="s">
        <v>73</v>
      </c>
      <c r="D13" s="23">
        <f>'[3]ГУК 2019'!$EU$124</f>
        <v>159124.32697920004</v>
      </c>
    </row>
    <row r="14" spans="1:4" ht="15.75">
      <c r="A14" s="7" t="s">
        <v>95</v>
      </c>
      <c r="B14" s="16" t="s">
        <v>80</v>
      </c>
      <c r="C14" s="1" t="s">
        <v>73</v>
      </c>
      <c r="D14" s="23">
        <f>'[3]ГУК 2019'!$EU$123</f>
        <v>139112.2055136</v>
      </c>
    </row>
    <row r="15" spans="1:4" ht="15.75">
      <c r="A15" s="7" t="s">
        <v>96</v>
      </c>
      <c r="B15" s="16" t="s">
        <v>81</v>
      </c>
      <c r="C15" s="1" t="s">
        <v>73</v>
      </c>
      <c r="D15" s="23">
        <f>'[3]ГУК 2019'!$EU$125</f>
        <v>37332.54624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219826.20873280003</v>
      </c>
      <c r="E16" s="2">
        <v>262526.88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219826.20873280003</v>
      </c>
    </row>
    <row r="18" spans="1:4" ht="31.5">
      <c r="A18" s="16" t="s">
        <v>84</v>
      </c>
      <c r="B18" s="16" t="s">
        <v>98</v>
      </c>
      <c r="C18" s="16" t="s">
        <v>73</v>
      </c>
      <c r="D18" s="16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6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6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6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69954.17007360005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10113.64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-189681.8951616</v>
      </c>
    </row>
    <row r="25" spans="1:5" ht="15.75">
      <c r="A25" s="16" t="s">
        <v>93</v>
      </c>
      <c r="B25" s="16" t="s">
        <v>101</v>
      </c>
      <c r="C25" s="16" t="s">
        <v>73</v>
      </c>
      <c r="D25" s="17">
        <v>92619.95</v>
      </c>
      <c r="E25" s="2">
        <f>22555.51</f>
        <v>22555.51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22550.97</v>
      </c>
      <c r="E28" s="2">
        <v>22550.97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8.882531117063179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0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3">
        <f>E47/E2</f>
        <v>0</v>
      </c>
    </row>
    <row r="51" spans="1:5" ht="47.25">
      <c r="A51" s="7" t="s">
        <v>216</v>
      </c>
      <c r="B51" s="1" t="s">
        <v>106</v>
      </c>
      <c r="C51" s="1" t="s">
        <v>67</v>
      </c>
      <c r="D51" s="23" t="s">
        <v>201</v>
      </c>
      <c r="E51" s="2">
        <v>0</v>
      </c>
    </row>
    <row r="52" spans="1:4" ht="15.75">
      <c r="A52" s="7" t="s">
        <v>217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3">
        <f>E51/E2</f>
        <v>0</v>
      </c>
    </row>
    <row r="55" spans="1:5" ht="31.5">
      <c r="A55" s="7" t="s">
        <v>220</v>
      </c>
      <c r="B55" s="1" t="s">
        <v>106</v>
      </c>
      <c r="C55" s="1" t="s">
        <v>67</v>
      </c>
      <c r="D55" s="23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3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19875.43</v>
      </c>
      <c r="E60" s="2">
        <v>19875.43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7.828671025681424</v>
      </c>
    </row>
    <row r="65" spans="1:22" s="6" customFormat="1" ht="28.5" customHeight="1">
      <c r="A65" s="19" t="s">
        <v>234</v>
      </c>
      <c r="B65" s="4" t="s">
        <v>104</v>
      </c>
      <c r="C65" s="4" t="s">
        <v>67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227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33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37332.55</v>
      </c>
      <c r="E72" s="2">
        <v>37332.55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4">
        <f>E72/E2</f>
        <v>14.704801481014652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12656.72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12656.72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4.985315897274302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17523.49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17523.49</v>
      </c>
      <c r="F84" s="18">
        <v>51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343.5978431372549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268.55</v>
      </c>
      <c r="F90" s="1">
        <v>344.3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4">
        <f>E91/F90</f>
        <v>0</v>
      </c>
      <c r="F94" s="1" t="s">
        <v>211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268.55</v>
      </c>
      <c r="F95" s="1">
        <f>F90</f>
        <v>344.3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4">
        <f>E95/F95</f>
        <v>0.7799883822248039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E101+E105+E113+E117+E121+E125+E129+E133+E137+E141+E145+E149+E153+E109</f>
        <v>83629.03000000001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0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4">
        <f>E101/E2</f>
        <v>0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3027.52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4">
        <f>E105/E2</f>
        <v>1.1925003938868757</v>
      </c>
    </row>
    <row r="109" spans="1:5" ht="31.5">
      <c r="A109" s="7" t="s">
        <v>264</v>
      </c>
      <c r="B109" s="1" t="s">
        <v>106</v>
      </c>
      <c r="C109" s="1" t="s">
        <v>67</v>
      </c>
      <c r="D109" s="24" t="s">
        <v>229</v>
      </c>
      <c r="E109" s="2">
        <v>865.21</v>
      </c>
    </row>
    <row r="110" spans="1:4" ht="15.75">
      <c r="A110" s="7" t="s">
        <v>265</v>
      </c>
      <c r="B110" s="1" t="s">
        <v>107</v>
      </c>
      <c r="C110" s="1" t="s">
        <v>67</v>
      </c>
      <c r="D110" s="24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24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24">
        <f>E109/E2</f>
        <v>0.340794863715141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1669.44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4">
        <f>E113/E2</f>
        <v>0.6575705057507484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26959.84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4">
        <f>E117/E2</f>
        <v>10.619127146683471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15428.31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4">
        <f>E121/E2</f>
        <v>6.077008823066015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8647.15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4">
        <f>E125/E2</f>
        <v>3.405998897116748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2194.79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4">
        <f>E129/E2</f>
        <v>0.8644989758941232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1145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4">
        <f>E133/E2</f>
        <v>0.4510004726642508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207</v>
      </c>
      <c r="E137" s="2">
        <v>1733.49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4">
        <f>E137/E2</f>
        <v>0.6827989601386482</v>
      </c>
    </row>
    <row r="141" spans="1:5" ht="31.5">
      <c r="A141" s="7" t="s">
        <v>296</v>
      </c>
      <c r="B141" s="1" t="s">
        <v>106</v>
      </c>
      <c r="C141" s="1" t="s">
        <v>67</v>
      </c>
      <c r="D141" s="24" t="s">
        <v>206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4" t="s">
        <v>208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24" t="s">
        <v>205</v>
      </c>
      <c r="E149" s="2">
        <v>947.75</v>
      </c>
    </row>
    <row r="150" spans="1:4" ht="15.75">
      <c r="A150" s="7" t="s">
        <v>305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4">
        <f>E149/E2</f>
        <v>0.37330628643453595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f>21010.53</f>
        <v>21010.53</v>
      </c>
      <c r="F153" s="11"/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311</v>
      </c>
      <c r="B156" s="1" t="s">
        <v>108</v>
      </c>
      <c r="C156" s="1" t="s">
        <v>73</v>
      </c>
      <c r="D156" s="24">
        <f>E153/E2</f>
        <v>8.27577201827635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E159+E163+E167+E171+E175+E179+E187+E191+E195+E199+E183</f>
        <v>49854.7052352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'[1]гук(2016)'!$EU$39*12*E2</f>
        <v>3022.7968320000004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4">
        <f>E159/F159</f>
        <v>2148.426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228</v>
      </c>
      <c r="E163" s="2">
        <f>('[2]гук(2016)'!$EU$38+'[2]гук(2016)'!$EU$42)*12*'[2]гук(2016)'!$EU$4</f>
        <v>7055.589235200001</v>
      </c>
      <c r="F163" s="18">
        <v>2</v>
      </c>
      <c r="G163" s="18">
        <f>'[1]гук(2016)'!$EU$38*12*E2</f>
        <v>4246.203931200001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4">
        <f>E163/F163</f>
        <v>3527.7946176000005</v>
      </c>
    </row>
    <row r="167" spans="1:5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1639.66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4">
        <f>E167/E2</f>
        <v>0.6458405545927209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f>2820+10433.13</f>
        <v>13253.13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4">
        <f>E175/E2</f>
        <v>5.220233968804159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195</v>
      </c>
      <c r="E179" s="2">
        <v>931.74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4">
        <f>E179/E2</f>
        <v>0.36700015755475024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226</v>
      </c>
      <c r="E183" s="2">
        <v>3816.02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4">
        <f>E183/E2</f>
        <v>1.5030801953678903</v>
      </c>
    </row>
    <row r="187" spans="1:5" ht="31.5">
      <c r="A187" s="7" t="s">
        <v>342</v>
      </c>
      <c r="B187" s="1" t="s">
        <v>106</v>
      </c>
      <c r="C187" s="1" t="s">
        <v>67</v>
      </c>
      <c r="D187" s="1" t="s">
        <v>44</v>
      </c>
      <c r="E187" s="2">
        <v>937.06</v>
      </c>
    </row>
    <row r="188" spans="1:4" ht="15.75">
      <c r="A188" s="7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4">
        <f>E187/E2</f>
        <v>0.3690956357334173</v>
      </c>
    </row>
    <row r="191" spans="1:6" ht="31.5">
      <c r="A191" s="7" t="s">
        <v>346</v>
      </c>
      <c r="B191" s="1" t="s">
        <v>106</v>
      </c>
      <c r="C191" s="1" t="s">
        <v>67</v>
      </c>
      <c r="D191" s="1" t="s">
        <v>45</v>
      </c>
      <c r="E191" s="2">
        <v>6079.4</v>
      </c>
      <c r="F191" s="18" t="s">
        <v>203</v>
      </c>
    </row>
    <row r="192" spans="1:6" ht="15.75">
      <c r="A192" s="7" t="s">
        <v>347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4">
        <f>E191/E2</f>
        <v>2.3945958720655423</v>
      </c>
    </row>
    <row r="195" spans="1:5" ht="31.5">
      <c r="A195" s="7" t="s">
        <v>350</v>
      </c>
      <c r="B195" s="1" t="s">
        <v>106</v>
      </c>
      <c r="C195" s="1" t="s">
        <v>67</v>
      </c>
      <c r="D195" s="1" t="s">
        <v>46</v>
      </c>
      <c r="E195" s="2">
        <v>13993.68</v>
      </c>
    </row>
    <row r="196" spans="1:4" ht="15.75">
      <c r="A196" s="7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4">
        <f>E195/E2</f>
        <v>5.511926894595872</v>
      </c>
    </row>
    <row r="199" spans="1:5" ht="31.5">
      <c r="A199" s="7" t="s">
        <v>386</v>
      </c>
      <c r="B199" s="1" t="s">
        <v>106</v>
      </c>
      <c r="C199" s="1" t="s">
        <v>67</v>
      </c>
      <c r="D199" s="24" t="s">
        <v>225</v>
      </c>
      <c r="E199" s="2">
        <v>0</v>
      </c>
    </row>
    <row r="200" spans="1:4" ht="15.75">
      <c r="A200" s="7" t="s">
        <v>387</v>
      </c>
      <c r="B200" s="1" t="s">
        <v>107</v>
      </c>
      <c r="C200" s="1" t="s">
        <v>67</v>
      </c>
      <c r="D200" s="24" t="s">
        <v>24</v>
      </c>
    </row>
    <row r="201" spans="1:4" ht="15.75">
      <c r="A201" s="7" t="s">
        <v>388</v>
      </c>
      <c r="B201" s="1" t="s">
        <v>64</v>
      </c>
      <c r="C201" s="1" t="s">
        <v>67</v>
      </c>
      <c r="D201" s="24" t="s">
        <v>10</v>
      </c>
    </row>
    <row r="202" spans="1:4" ht="15.75">
      <c r="A202" s="7" t="s">
        <v>389</v>
      </c>
      <c r="B202" s="1" t="s">
        <v>108</v>
      </c>
      <c r="C202" s="1" t="s">
        <v>73</v>
      </c>
      <c r="D202" s="24">
        <f>E199/E2</f>
        <v>0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1">
        <f>E205+E209+E213+E217+E221+E225+E229+E233+E237+E241</f>
        <v>15944.62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4">
        <f>E209/E2</f>
        <v>0</v>
      </c>
    </row>
    <row r="213" spans="1:5" ht="31.5">
      <c r="A213" s="7" t="s">
        <v>354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355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356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357</v>
      </c>
      <c r="B216" s="1" t="s">
        <v>108</v>
      </c>
      <c r="C216" s="1" t="s">
        <v>73</v>
      </c>
      <c r="D216" s="25">
        <f>E213/E2</f>
        <v>0</v>
      </c>
    </row>
    <row r="217" spans="1:5" ht="31.5">
      <c r="A217" s="7" t="s">
        <v>358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359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360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361</v>
      </c>
      <c r="B220" s="1" t="s">
        <v>108</v>
      </c>
      <c r="C220" s="1" t="s">
        <v>73</v>
      </c>
      <c r="D220" s="1">
        <v>0</v>
      </c>
    </row>
    <row r="221" spans="1:5" ht="31.5">
      <c r="A221" s="7" t="s">
        <v>362</v>
      </c>
      <c r="B221" s="1" t="s">
        <v>106</v>
      </c>
      <c r="C221" s="1" t="s">
        <v>67</v>
      </c>
      <c r="D221" s="1" t="s">
        <v>209</v>
      </c>
      <c r="E221" s="2">
        <v>14313.35</v>
      </c>
    </row>
    <row r="222" spans="1:4" ht="15.75">
      <c r="A222" s="7" t="s">
        <v>363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364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365</v>
      </c>
      <c r="B224" s="1" t="s">
        <v>108</v>
      </c>
      <c r="C224" s="1" t="s">
        <v>73</v>
      </c>
      <c r="D224" s="24">
        <f>E221/E2</f>
        <v>5.637840712147471</v>
      </c>
    </row>
    <row r="225" spans="1:5" ht="31.5">
      <c r="A225" s="7" t="s">
        <v>366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367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368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369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7" t="s">
        <v>370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373</v>
      </c>
      <c r="B232" s="1" t="s">
        <v>108</v>
      </c>
      <c r="C232" s="1" t="s">
        <v>73</v>
      </c>
      <c r="D232" s="24">
        <f>E229/E2</f>
        <v>0</v>
      </c>
    </row>
    <row r="233" spans="1:5" ht="31.5">
      <c r="A233" s="7" t="s">
        <v>374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375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376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377</v>
      </c>
      <c r="B236" s="1" t="s">
        <v>108</v>
      </c>
      <c r="C236" s="1" t="s">
        <v>73</v>
      </c>
      <c r="D236" s="24">
        <f>E233/E2</f>
        <v>0</v>
      </c>
    </row>
    <row r="237" spans="1:5" ht="31.5">
      <c r="A237" s="7" t="s">
        <v>378</v>
      </c>
      <c r="B237" s="1" t="s">
        <v>106</v>
      </c>
      <c r="C237" s="1" t="s">
        <v>67</v>
      </c>
      <c r="D237" s="1" t="s">
        <v>52</v>
      </c>
      <c r="E237" s="2">
        <v>1631.27</v>
      </c>
    </row>
    <row r="238" spans="1:4" ht="15.75">
      <c r="A238" s="7" t="s">
        <v>379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380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381</v>
      </c>
      <c r="B240" s="1" t="s">
        <v>108</v>
      </c>
      <c r="C240" s="1" t="s">
        <v>73</v>
      </c>
      <c r="D240" s="24">
        <f>E237/E2</f>
        <v>0.6425358437056877</v>
      </c>
    </row>
    <row r="241" spans="1:6" ht="31.5">
      <c r="A241" s="7" t="s">
        <v>382</v>
      </c>
      <c r="B241" s="1" t="s">
        <v>106</v>
      </c>
      <c r="C241" s="1" t="s">
        <v>67</v>
      </c>
      <c r="D241" s="1" t="s">
        <v>53</v>
      </c>
      <c r="F241" s="18" t="s">
        <v>204</v>
      </c>
    </row>
    <row r="242" spans="1:4" ht="15.75">
      <c r="A242" s="7" t="s">
        <v>383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384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385</v>
      </c>
      <c r="B244" s="1" t="s">
        <v>108</v>
      </c>
      <c r="C244" s="1" t="s">
        <v>73</v>
      </c>
      <c r="D244" s="24">
        <f>E241/E2</f>
        <v>0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SUM(D28,D34,D60,D66,D72,D78,D84,D90,D100,D158,D204)</f>
        <v>259636.06523520005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6">
        <v>1</v>
      </c>
    </row>
    <row r="248" spans="1:4" ht="15.75">
      <c r="A248" s="7" t="s">
        <v>168</v>
      </c>
      <c r="B248" s="1" t="s">
        <v>169</v>
      </c>
      <c r="C248" s="1" t="s">
        <v>167</v>
      </c>
      <c r="D248" s="26">
        <v>1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3">
        <v>-26722.92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7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2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3600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2021-03-24T11:08:24Z</dcterms:modified>
  <cp:category/>
  <cp:version/>
  <cp:contentType/>
  <cp:contentStatus/>
</cp:coreProperties>
</file>