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definedNames>
    <definedName name="_xlnm.Print_Area" localSheetId="0">Лист1!$A$1:$G$92</definedName>
  </definedNames>
  <calcPr calcId="162913"/>
</workbook>
</file>

<file path=xl/calcChain.xml><?xml version="1.0" encoding="utf-8"?>
<calcChain xmlns="http://schemas.openxmlformats.org/spreadsheetml/2006/main">
  <c r="D67" i="1" l="1"/>
  <c r="D13" i="1" l="1"/>
  <c r="D15" i="1"/>
  <c r="D14" i="1"/>
  <c r="D11" i="1" l="1"/>
  <c r="D10" i="1"/>
  <c r="D9" i="1"/>
  <c r="E51" i="1"/>
  <c r="D46" i="1"/>
  <c r="D56" i="1" l="1"/>
  <c r="D25" i="1" l="1"/>
  <c r="D23" i="1"/>
  <c r="D58" i="1" l="1"/>
  <c r="D50" i="1" l="1"/>
  <c r="D66" i="1"/>
  <c r="D62" i="1"/>
  <c r="D52" i="1"/>
  <c r="D44" i="1"/>
  <c r="D40" i="1"/>
  <c r="D38" i="1"/>
  <c r="D34" i="1"/>
  <c r="D32" i="1"/>
  <c r="D28" i="1"/>
  <c r="D12" i="1" l="1"/>
  <c r="D17" i="1" s="1"/>
  <c r="D16" i="1" s="1"/>
  <c r="D22" i="1" s="1"/>
  <c r="D24" i="1" l="1"/>
</calcChain>
</file>

<file path=xl/sharedStrings.xml><?xml version="1.0" encoding="utf-8"?>
<sst xmlns="http://schemas.openxmlformats.org/spreadsheetml/2006/main" count="308" uniqueCount="154">
  <si>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</si>
  <si>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</si>
  <si>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</si>
  <si>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</si>
  <si>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</si>
  <si>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</si>
  <si>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</si>
  <si>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</si>
  <si>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</si>
  <si>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</si>
  <si>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</si>
  <si>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</si>
  <si>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</si>
  <si>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</si>
  <si>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</si>
  <si>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</si>
  <si>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</si>
  <si>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</si>
  <si>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</si>
  <si>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</si>
  <si>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</si>
  <si>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</si>
  <si>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</si>
  <si>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</si>
  <si>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</si>
  <si>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</si>
  <si>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</si>
  <si>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</si>
  <si>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</si>
  <si>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</si>
  <si>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</si>
  <si>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</si>
  <si>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</si>
  <si>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</si>
  <si>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</si>
  <si>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</si>
  <si>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</si>
  <si>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</si>
  <si>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</si>
  <si>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</si>
  <si>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</si>
  <si>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</si>
  <si>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</si>
  <si>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</si>
  <si>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</si>
  <si>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</si>
  <si>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</si>
  <si>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</si>
  <si>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</si>
  <si>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</si>
  <si>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</si>
  <si>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</si>
  <si>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</si>
  <si>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</si>
  <si>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</si>
  <si>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</si>
  <si>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</si>
  <si>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</si>
  <si>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</si>
  <si>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</si>
  <si>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</si>
  <si>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</si>
  <si>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</si>
  <si>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</si>
  <si>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1 раз в год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</si>
  <si>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</si>
  <si>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</si>
  <si>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</si>
  <si>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</si>
  <si>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</si>
  <si>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</si>
  <si>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</si>
  <si>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</si>
  <si>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</si>
  <si>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</si>
  <si>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</si>
  <si>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</si>
  <si>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</si>
  <si>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</si>
  <si>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</si>
  <si>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</si>
  <si>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</si>
  <si>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</si>
  <si>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</si>
  <si>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</si>
  <si>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</si>
  <si>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</si>
  <si>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</si>
  <si>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</si>
  <si>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</si>
  <si>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</si>
  <si>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</si>
  <si>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</si>
  <si>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</si>
  <si>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</si>
  <si>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</si>
  <si>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</si>
  <si>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26.9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</si>
  <si>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</si>
  <si>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</si>
  <si>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</si>
  <si>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23.14.2</t>
  </si>
  <si>
    <t>Ремонт стен (наружные поверхности)</t>
  </si>
  <si>
    <t>24.14.2</t>
  </si>
  <si>
    <t>25.14.2</t>
  </si>
  <si>
    <t>26.14.2</t>
  </si>
  <si>
    <t>23.14.6</t>
  </si>
  <si>
    <t>Ремонт кровли</t>
  </si>
  <si>
    <t>24.14.6</t>
  </si>
  <si>
    <t>25.14.6</t>
  </si>
  <si>
    <t>26.14.6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</si>
  <si>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</si>
  <si>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</si>
  <si>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</si>
  <si>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</si>
  <si>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</si>
  <si>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</si>
  <si>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</si>
  <si>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</si>
  <si>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</si>
  <si>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</si>
  <si>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</si>
  <si>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</si>
  <si>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</si>
  <si>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</si>
  <si>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</si>
  <si>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</si>
  <si>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</si>
  <si>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</si>
  <si>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</si>
  <si>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</si>
  <si>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</si>
  <si>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</si>
  <si>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</si>
  <si>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</si>
  <si>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</si>
  <si>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</si>
  <si>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</si>
  <si>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</si>
  <si>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</si>
  <si>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</si>
  <si>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</si>
  <si>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</si>
  <si>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</si>
  <si>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</si>
  <si>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 "Привокзальная"</t>
  </si>
  <si>
    <t>Ю. Д. Шкляров</t>
  </si>
  <si>
    <t>экономист</t>
  </si>
  <si>
    <t>тариф</t>
  </si>
  <si>
    <t>шт</t>
  </si>
  <si>
    <t>Отчет об исполнении управляющей организацией ООО "ГУК "Привокзальная" договора оказания услуг выполнения работ за 2019 год                                           по дому №3 ул. Щорса в  г. Липецке</t>
  </si>
  <si>
    <t>31.03.2020 г.</t>
  </si>
  <si>
    <t>01.01.2019 г.</t>
  </si>
  <si>
    <t>30.04.2019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</si>
</sst>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43;&#1059;&#1050;\&#1053;&#1077;&#1087;&#1086;&#1089;&#1088;&#1077;&#1076;&#1089;&#1090;&#1074;&#1077;&#1085;&#1085;&#1099;&#1081;\&#1091;&#1083;.&#1065;&#1086;&#1088;&#1089;&#1072;,%20&#1076;.3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-516.66381119999915</v>
          </cell>
        </row>
        <row r="25">
          <cell r="D25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54">
          <cell r="U54">
            <v>4369.0680000000002</v>
          </cell>
        </row>
        <row r="60">
          <cell r="I60">
            <v>0</v>
          </cell>
          <cell r="M6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HU123">
            <v>490.96387199999998</v>
          </cell>
        </row>
        <row r="125">
          <cell r="HU125">
            <v>348.99392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2"/>
  <sheetViews>
    <sheetView tabSelected="1" view="pageBreakPreview" zoomScale="80" zoomScaleNormal="80" zoomScaleSheetLayoutView="80" workbookViewId="0"/>
  </sheetViews>
  <sheetFormatPr defaultRowHeight="15.75" x14ac:dyDescent="0.25"/>
  <cols>
    <col min="1" max="1" width="9.140625" style="18"/>
    <col min="2" max="2" width="62.42578125" style="11" customWidth="1"/>
    <col min="3" max="3" width="24.28515625" style="11" customWidth="1"/>
    <col min="4" max="4" width="62.7109375" style="11" customWidth="1"/>
    <col min="5" max="5" width="21.140625" style="11" hidden="1" customWidth="1"/>
    <col min="6" max="6" width="17.85546875" style="11" hidden="1" customWidth="1"/>
    <col min="7" max="7" width="16.7109375" style="11" hidden="1" customWidth="1"/>
    <col min="8" max="15" width="0" style="11" hidden="1" customWidth="1"/>
    <col min="16" max="22" width="9.140625" style="11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1" t="s">
        <v>0</v>
      </c>
    </row>
    <row r="2" spans="1:22" s="5" customFormat="1" ht="33.75" customHeight="1" x14ac:dyDescent="0.25">
      <c r="A2" s="19" t="s">
        <v>150</v>
      </c>
      <c r="B2" s="19"/>
      <c r="C2" s="19"/>
      <c r="D2" s="19"/>
      <c r="E2" s="11">
        <v>71.2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151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152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153</v>
      </c>
    </row>
    <row r="8" spans="1:22" ht="42.75" customHeight="1" x14ac:dyDescent="0.25">
      <c r="A8" s="17" t="s">
        <v>12</v>
      </c>
      <c r="B8" s="17"/>
      <c r="C8" s="17"/>
      <c r="D8" s="17"/>
    </row>
    <row r="9" spans="1:22" x14ac:dyDescent="0.25">
      <c r="A9" s="6" t="s">
        <v>13</v>
      </c>
      <c r="B9" s="1" t="s">
        <v>14</v>
      </c>
      <c r="C9" s="1" t="s">
        <v>15</v>
      </c>
      <c r="D9" s="20">
        <f>[1]Лист1!$D$23</f>
        <v>0</v>
      </c>
      <c r="E9" s="11" t="s">
        <v>147</v>
      </c>
    </row>
    <row r="10" spans="1:22" x14ac:dyDescent="0.25">
      <c r="A10" s="6" t="s">
        <v>16</v>
      </c>
      <c r="B10" s="1" t="s">
        <v>17</v>
      </c>
      <c r="C10" s="1" t="s">
        <v>15</v>
      </c>
      <c r="D10" s="20">
        <f>[1]Лист1!$D$24</f>
        <v>-516.66381119999915</v>
      </c>
      <c r="E10" s="11" t="s">
        <v>147</v>
      </c>
    </row>
    <row r="11" spans="1:22" x14ac:dyDescent="0.25">
      <c r="A11" s="6" t="s">
        <v>18</v>
      </c>
      <c r="B11" s="1" t="s">
        <v>19</v>
      </c>
      <c r="C11" s="1" t="s">
        <v>15</v>
      </c>
      <c r="D11" s="20">
        <f>[1]Лист1!$D$25</f>
        <v>0</v>
      </c>
      <c r="E11" s="11" t="s">
        <v>147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20">
        <f>D13+D14+D15</f>
        <v>1330.921664</v>
      </c>
      <c r="E12" s="11" t="s">
        <v>148</v>
      </c>
    </row>
    <row r="13" spans="1:22" x14ac:dyDescent="0.25">
      <c r="A13" s="6" t="s">
        <v>22</v>
      </c>
      <c r="B13" s="21" t="s">
        <v>23</v>
      </c>
      <c r="C13" s="1" t="s">
        <v>15</v>
      </c>
      <c r="D13" s="20">
        <f>'[3]ГУК 2019'!$HU$123</f>
        <v>490.96387199999998</v>
      </c>
      <c r="E13" s="11" t="s">
        <v>148</v>
      </c>
    </row>
    <row r="14" spans="1:22" x14ac:dyDescent="0.25">
      <c r="A14" s="6" t="s">
        <v>24</v>
      </c>
      <c r="B14" s="21" t="s">
        <v>25</v>
      </c>
      <c r="C14" s="1" t="s">
        <v>15</v>
      </c>
      <c r="D14" s="20">
        <f>'[3]ГУК 2019'!$HU$123</f>
        <v>490.96387199999998</v>
      </c>
      <c r="E14" s="11" t="s">
        <v>148</v>
      </c>
    </row>
    <row r="15" spans="1:22" x14ac:dyDescent="0.25">
      <c r="A15" s="6" t="s">
        <v>26</v>
      </c>
      <c r="B15" s="21" t="s">
        <v>27</v>
      </c>
      <c r="C15" s="1" t="s">
        <v>15</v>
      </c>
      <c r="D15" s="20">
        <f>'[3]ГУК 2019'!$HU$125</f>
        <v>348.99392</v>
      </c>
      <c r="E15" s="11" t="s">
        <v>148</v>
      </c>
    </row>
    <row r="16" spans="1:22" x14ac:dyDescent="0.25">
      <c r="A16" s="21" t="s">
        <v>28</v>
      </c>
      <c r="B16" s="21" t="s">
        <v>29</v>
      </c>
      <c r="C16" s="21" t="s">
        <v>15</v>
      </c>
      <c r="D16" s="22">
        <f>D17</f>
        <v>763.46166399999993</v>
      </c>
      <c r="E16" s="11">
        <v>1702.38</v>
      </c>
    </row>
    <row r="17" spans="1:22" ht="31.5" x14ac:dyDescent="0.25">
      <c r="A17" s="21" t="s">
        <v>30</v>
      </c>
      <c r="B17" s="21" t="s">
        <v>31</v>
      </c>
      <c r="C17" s="21" t="s">
        <v>15</v>
      </c>
      <c r="D17" s="22">
        <f>D12-D25+D72+D88</f>
        <v>763.46166399999993</v>
      </c>
      <c r="E17" s="11" t="s">
        <v>147</v>
      </c>
    </row>
    <row r="18" spans="1:22" ht="31.5" x14ac:dyDescent="0.25">
      <c r="A18" s="21" t="s">
        <v>32</v>
      </c>
      <c r="B18" s="21" t="s">
        <v>33</v>
      </c>
      <c r="C18" s="21" t="s">
        <v>15</v>
      </c>
      <c r="D18" s="22">
        <v>0</v>
      </c>
    </row>
    <row r="19" spans="1:22" x14ac:dyDescent="0.25">
      <c r="A19" s="21" t="s">
        <v>34</v>
      </c>
      <c r="B19" s="21" t="s">
        <v>35</v>
      </c>
      <c r="C19" s="21" t="s">
        <v>15</v>
      </c>
      <c r="D19" s="22">
        <v>0</v>
      </c>
    </row>
    <row r="20" spans="1:22" x14ac:dyDescent="0.25">
      <c r="A20" s="21" t="s">
        <v>36</v>
      </c>
      <c r="B20" s="21" t="s">
        <v>37</v>
      </c>
      <c r="C20" s="21" t="s">
        <v>15</v>
      </c>
      <c r="D20" s="22">
        <v>0</v>
      </c>
    </row>
    <row r="21" spans="1:22" x14ac:dyDescent="0.25">
      <c r="A21" s="21" t="s">
        <v>38</v>
      </c>
      <c r="B21" s="21" t="s">
        <v>39</v>
      </c>
      <c r="C21" s="21" t="s">
        <v>15</v>
      </c>
      <c r="D21" s="22">
        <v>0</v>
      </c>
    </row>
    <row r="22" spans="1:22" x14ac:dyDescent="0.25">
      <c r="A22" s="21" t="s">
        <v>40</v>
      </c>
      <c r="B22" s="21" t="s">
        <v>41</v>
      </c>
      <c r="C22" s="21" t="s">
        <v>15</v>
      </c>
      <c r="D22" s="22">
        <f>D16+D10+D9</f>
        <v>246.79785280000078</v>
      </c>
      <c r="E22" s="11" t="s">
        <v>147</v>
      </c>
    </row>
    <row r="23" spans="1:22" x14ac:dyDescent="0.25">
      <c r="A23" s="21" t="s">
        <v>42</v>
      </c>
      <c r="B23" s="21" t="s">
        <v>43</v>
      </c>
      <c r="C23" s="21" t="s">
        <v>15</v>
      </c>
      <c r="D23" s="22">
        <f>'[2]2018 непоср.'!$I$60</f>
        <v>0</v>
      </c>
      <c r="E23" s="11" t="s">
        <v>147</v>
      </c>
    </row>
    <row r="24" spans="1:22" x14ac:dyDescent="0.25">
      <c r="A24" s="21" t="s">
        <v>44</v>
      </c>
      <c r="B24" s="21" t="s">
        <v>45</v>
      </c>
      <c r="C24" s="21" t="s">
        <v>15</v>
      </c>
      <c r="D24" s="22">
        <f>D22-D67</f>
        <v>-578.11214719999919</v>
      </c>
      <c r="E24" s="11" t="s">
        <v>147</v>
      </c>
    </row>
    <row r="25" spans="1:22" x14ac:dyDescent="0.25">
      <c r="A25" s="21" t="s">
        <v>46</v>
      </c>
      <c r="B25" s="21" t="s">
        <v>47</v>
      </c>
      <c r="C25" s="21" t="s">
        <v>15</v>
      </c>
      <c r="D25" s="22">
        <f>'[2]2018 непоср.'!$M$60</f>
        <v>0</v>
      </c>
      <c r="E25" s="11" t="s">
        <v>147</v>
      </c>
    </row>
    <row r="26" spans="1:22" ht="35.25" customHeight="1" x14ac:dyDescent="0.25">
      <c r="A26" s="17" t="s">
        <v>48</v>
      </c>
      <c r="B26" s="17"/>
      <c r="C26" s="17"/>
      <c r="D26" s="17"/>
    </row>
    <row r="27" spans="1:22" s="5" customFormat="1" ht="31.5" x14ac:dyDescent="0.25">
      <c r="A27" s="16" t="s">
        <v>49</v>
      </c>
      <c r="B27" s="3" t="s">
        <v>50</v>
      </c>
      <c r="C27" s="3" t="s">
        <v>7</v>
      </c>
      <c r="D27" s="3" t="s">
        <v>51</v>
      </c>
      <c r="E27" s="1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52</v>
      </c>
      <c r="B28" s="1" t="s">
        <v>53</v>
      </c>
      <c r="C28" s="1" t="s">
        <v>15</v>
      </c>
      <c r="D28" s="14">
        <f>E28</f>
        <v>252.05</v>
      </c>
      <c r="E28" s="13">
        <v>252.05</v>
      </c>
    </row>
    <row r="29" spans="1:22" ht="31.5" x14ac:dyDescent="0.25">
      <c r="A29" s="6" t="s">
        <v>54</v>
      </c>
      <c r="B29" s="1" t="s">
        <v>55</v>
      </c>
      <c r="C29" s="1" t="s">
        <v>7</v>
      </c>
      <c r="D29" s="1" t="s">
        <v>56</v>
      </c>
    </row>
    <row r="30" spans="1:22" x14ac:dyDescent="0.25">
      <c r="A30" s="6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6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6" t="s">
        <v>62</v>
      </c>
      <c r="B32" s="1" t="s">
        <v>63</v>
      </c>
      <c r="C32" s="1" t="s">
        <v>15</v>
      </c>
      <c r="D32" s="7">
        <f>E28/E2</f>
        <v>3.5400280898876404</v>
      </c>
    </row>
    <row r="33" spans="1:22" s="5" customFormat="1" ht="24.75" customHeight="1" x14ac:dyDescent="0.25">
      <c r="A33" s="16" t="s">
        <v>65</v>
      </c>
      <c r="B33" s="3" t="s">
        <v>50</v>
      </c>
      <c r="C33" s="3" t="s">
        <v>7</v>
      </c>
      <c r="D33" s="3" t="s">
        <v>66</v>
      </c>
      <c r="E33" s="11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67</v>
      </c>
      <c r="B34" s="1" t="s">
        <v>53</v>
      </c>
      <c r="C34" s="1" t="s">
        <v>15</v>
      </c>
      <c r="D34" s="14">
        <f>E34</f>
        <v>207.9</v>
      </c>
      <c r="E34" s="13">
        <v>207.9</v>
      </c>
    </row>
    <row r="35" spans="1:22" ht="31.5" x14ac:dyDescent="0.25">
      <c r="A35" s="6" t="s">
        <v>68</v>
      </c>
      <c r="B35" s="1" t="s">
        <v>55</v>
      </c>
      <c r="C35" s="1" t="s">
        <v>7</v>
      </c>
      <c r="D35" s="1" t="s">
        <v>69</v>
      </c>
    </row>
    <row r="36" spans="1:22" x14ac:dyDescent="0.25">
      <c r="A36" s="6" t="s">
        <v>70</v>
      </c>
      <c r="B36" s="1" t="s">
        <v>58</v>
      </c>
      <c r="C36" s="1" t="s">
        <v>7</v>
      </c>
      <c r="D36" s="1" t="s">
        <v>71</v>
      </c>
      <c r="E36" s="11" t="s">
        <v>147</v>
      </c>
    </row>
    <row r="37" spans="1:22" x14ac:dyDescent="0.25">
      <c r="A37" s="6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6" t="s">
        <v>73</v>
      </c>
      <c r="B38" s="1" t="s">
        <v>63</v>
      </c>
      <c r="C38" s="1" t="s">
        <v>15</v>
      </c>
      <c r="D38" s="7">
        <f>E34/E2</f>
        <v>2.9199438202247192</v>
      </c>
    </row>
    <row r="39" spans="1:22" s="5" customFormat="1" x14ac:dyDescent="0.25">
      <c r="A39" s="16" t="s">
        <v>75</v>
      </c>
      <c r="B39" s="3" t="s">
        <v>50</v>
      </c>
      <c r="C39" s="3" t="s">
        <v>7</v>
      </c>
      <c r="D39" s="3" t="s">
        <v>76</v>
      </c>
      <c r="E39" s="11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x14ac:dyDescent="0.25">
      <c r="A40" s="6" t="s">
        <v>77</v>
      </c>
      <c r="B40" s="1" t="s">
        <v>53</v>
      </c>
      <c r="C40" s="1" t="s">
        <v>15</v>
      </c>
      <c r="D40" s="14">
        <f>E40</f>
        <v>348.79</v>
      </c>
      <c r="E40" s="11">
        <v>348.79</v>
      </c>
    </row>
    <row r="41" spans="1:22" ht="31.5" x14ac:dyDescent="0.25">
      <c r="A41" s="6" t="s">
        <v>78</v>
      </c>
      <c r="B41" s="1" t="s">
        <v>55</v>
      </c>
      <c r="C41" s="1" t="s">
        <v>7</v>
      </c>
      <c r="D41" s="1" t="s">
        <v>79</v>
      </c>
    </row>
    <row r="42" spans="1:22" x14ac:dyDescent="0.25">
      <c r="A42" s="6" t="s">
        <v>80</v>
      </c>
      <c r="B42" s="1" t="s">
        <v>58</v>
      </c>
      <c r="C42" s="1" t="s">
        <v>7</v>
      </c>
      <c r="D42" s="1" t="s">
        <v>71</v>
      </c>
      <c r="E42" s="11" t="s">
        <v>147</v>
      </c>
    </row>
    <row r="43" spans="1:22" x14ac:dyDescent="0.25">
      <c r="A43" s="6" t="s">
        <v>81</v>
      </c>
      <c r="B43" s="1" t="s">
        <v>3</v>
      </c>
      <c r="C43" s="1" t="s">
        <v>7</v>
      </c>
      <c r="D43" s="1" t="s">
        <v>61</v>
      </c>
    </row>
    <row r="44" spans="1:22" x14ac:dyDescent="0.25">
      <c r="A44" s="6" t="s">
        <v>82</v>
      </c>
      <c r="B44" s="1" t="s">
        <v>63</v>
      </c>
      <c r="C44" s="1" t="s">
        <v>15</v>
      </c>
      <c r="D44" s="7">
        <f>E40/E2</f>
        <v>4.8987359550561802</v>
      </c>
    </row>
    <row r="45" spans="1:22" s="5" customFormat="1" ht="31.5" x14ac:dyDescent="0.25">
      <c r="A45" s="16" t="s">
        <v>83</v>
      </c>
      <c r="B45" s="3" t="s">
        <v>50</v>
      </c>
      <c r="C45" s="3" t="s">
        <v>7</v>
      </c>
      <c r="D45" s="3" t="s">
        <v>84</v>
      </c>
      <c r="E45" s="11"/>
      <c r="F45" s="8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x14ac:dyDescent="0.25">
      <c r="A46" s="6" t="s">
        <v>85</v>
      </c>
      <c r="B46" s="1" t="s">
        <v>53</v>
      </c>
      <c r="C46" s="1" t="s">
        <v>15</v>
      </c>
      <c r="D46" s="1">
        <f>E47/E34</f>
        <v>0</v>
      </c>
    </row>
    <row r="47" spans="1:22" ht="31.5" x14ac:dyDescent="0.25">
      <c r="A47" s="6" t="s">
        <v>86</v>
      </c>
      <c r="B47" s="1" t="s">
        <v>55</v>
      </c>
      <c r="C47" s="1" t="s">
        <v>7</v>
      </c>
      <c r="D47" s="1" t="s">
        <v>84</v>
      </c>
      <c r="E47" s="15">
        <v>0</v>
      </c>
    </row>
    <row r="48" spans="1:22" x14ac:dyDescent="0.25">
      <c r="A48" s="6" t="s">
        <v>87</v>
      </c>
      <c r="B48" s="1" t="s">
        <v>58</v>
      </c>
      <c r="C48" s="1" t="s">
        <v>7</v>
      </c>
      <c r="D48" s="1" t="s">
        <v>64</v>
      </c>
    </row>
    <row r="49" spans="1:22" x14ac:dyDescent="0.25">
      <c r="A49" s="6" t="s">
        <v>88</v>
      </c>
      <c r="B49" s="1" t="s">
        <v>3</v>
      </c>
      <c r="C49" s="1" t="s">
        <v>7</v>
      </c>
      <c r="D49" s="1" t="s">
        <v>61</v>
      </c>
    </row>
    <row r="50" spans="1:22" x14ac:dyDescent="0.25">
      <c r="A50" s="6" t="s">
        <v>89</v>
      </c>
      <c r="B50" s="1" t="s">
        <v>63</v>
      </c>
      <c r="C50" s="1" t="s">
        <v>15</v>
      </c>
      <c r="D50" s="7">
        <f>D46/E2</f>
        <v>0</v>
      </c>
    </row>
    <row r="51" spans="1:22" s="5" customFormat="1" ht="31.5" x14ac:dyDescent="0.25">
      <c r="A51" s="16" t="s">
        <v>90</v>
      </c>
      <c r="B51" s="3" t="s">
        <v>50</v>
      </c>
      <c r="C51" s="3" t="s">
        <v>7</v>
      </c>
      <c r="D51" s="3" t="s">
        <v>91</v>
      </c>
      <c r="E51" s="13">
        <f>16.17</f>
        <v>16.170000000000002</v>
      </c>
      <c r="F51" s="12">
        <v>1</v>
      </c>
      <c r="G51" s="11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x14ac:dyDescent="0.25">
      <c r="A52" s="6" t="s">
        <v>92</v>
      </c>
      <c r="B52" s="1" t="s">
        <v>53</v>
      </c>
      <c r="C52" s="1" t="s">
        <v>15</v>
      </c>
      <c r="D52" s="1">
        <f>E51</f>
        <v>16.170000000000002</v>
      </c>
    </row>
    <row r="53" spans="1:22" ht="31.5" x14ac:dyDescent="0.25">
      <c r="A53" s="6" t="s">
        <v>93</v>
      </c>
      <c r="B53" s="1" t="s">
        <v>55</v>
      </c>
      <c r="C53" s="1" t="s">
        <v>7</v>
      </c>
      <c r="D53" s="1" t="s">
        <v>91</v>
      </c>
    </row>
    <row r="54" spans="1:22" x14ac:dyDescent="0.25">
      <c r="A54" s="6" t="s">
        <v>94</v>
      </c>
      <c r="B54" s="1" t="s">
        <v>58</v>
      </c>
      <c r="C54" s="1" t="s">
        <v>7</v>
      </c>
      <c r="D54" s="1" t="s">
        <v>95</v>
      </c>
    </row>
    <row r="55" spans="1:22" x14ac:dyDescent="0.25">
      <c r="A55" s="6" t="s">
        <v>96</v>
      </c>
      <c r="B55" s="1" t="s">
        <v>3</v>
      </c>
      <c r="C55" s="1" t="s">
        <v>7</v>
      </c>
      <c r="D55" s="1" t="s">
        <v>149</v>
      </c>
    </row>
    <row r="56" spans="1:22" x14ac:dyDescent="0.25">
      <c r="A56" s="6" t="s">
        <v>97</v>
      </c>
      <c r="B56" s="1" t="s">
        <v>63</v>
      </c>
      <c r="C56" s="1" t="s">
        <v>15</v>
      </c>
      <c r="D56" s="7">
        <f>E51/F51</f>
        <v>16.170000000000002</v>
      </c>
    </row>
    <row r="57" spans="1:22" ht="47.25" x14ac:dyDescent="0.25">
      <c r="A57" s="16" t="s">
        <v>98</v>
      </c>
      <c r="B57" s="3" t="s">
        <v>50</v>
      </c>
      <c r="C57" s="3" t="s">
        <v>7</v>
      </c>
      <c r="D57" s="3" t="s">
        <v>99</v>
      </c>
    </row>
    <row r="58" spans="1:22" ht="18.75" x14ac:dyDescent="0.25">
      <c r="A58" s="6" t="s">
        <v>100</v>
      </c>
      <c r="B58" s="1" t="s">
        <v>53</v>
      </c>
      <c r="C58" s="1" t="s">
        <v>15</v>
      </c>
      <c r="D58" s="1">
        <f>E59+E63</f>
        <v>0</v>
      </c>
      <c r="F58" s="9"/>
    </row>
    <row r="59" spans="1:22" ht="31.5" x14ac:dyDescent="0.25">
      <c r="A59" s="6" t="s">
        <v>101</v>
      </c>
      <c r="B59" s="1" t="s">
        <v>55</v>
      </c>
      <c r="C59" s="1" t="s">
        <v>7</v>
      </c>
      <c r="D59" s="1" t="s">
        <v>102</v>
      </c>
    </row>
    <row r="60" spans="1:22" x14ac:dyDescent="0.25">
      <c r="A60" s="6" t="s">
        <v>103</v>
      </c>
      <c r="B60" s="1" t="s">
        <v>58</v>
      </c>
      <c r="C60" s="1" t="s">
        <v>7</v>
      </c>
      <c r="D60" s="1" t="s">
        <v>74</v>
      </c>
    </row>
    <row r="61" spans="1:22" x14ac:dyDescent="0.25">
      <c r="A61" s="6" t="s">
        <v>104</v>
      </c>
      <c r="B61" s="1" t="s">
        <v>3</v>
      </c>
      <c r="C61" s="1" t="s">
        <v>7</v>
      </c>
      <c r="D61" s="1" t="s">
        <v>61</v>
      </c>
    </row>
    <row r="62" spans="1:22" x14ac:dyDescent="0.25">
      <c r="A62" s="6" t="s">
        <v>105</v>
      </c>
      <c r="B62" s="1" t="s">
        <v>63</v>
      </c>
      <c r="C62" s="1" t="s">
        <v>15</v>
      </c>
      <c r="D62" s="7">
        <f>E59/E2</f>
        <v>0</v>
      </c>
    </row>
    <row r="63" spans="1:22" ht="31.5" x14ac:dyDescent="0.25">
      <c r="A63" s="6" t="s">
        <v>106</v>
      </c>
      <c r="B63" s="1" t="s">
        <v>55</v>
      </c>
      <c r="C63" s="1" t="s">
        <v>7</v>
      </c>
      <c r="D63" s="1" t="s">
        <v>107</v>
      </c>
    </row>
    <row r="64" spans="1:22" x14ac:dyDescent="0.25">
      <c r="A64" s="6" t="s">
        <v>108</v>
      </c>
      <c r="B64" s="1" t="s">
        <v>58</v>
      </c>
      <c r="C64" s="1" t="s">
        <v>7</v>
      </c>
      <c r="D64" s="1" t="s">
        <v>74</v>
      </c>
    </row>
    <row r="65" spans="1:5" x14ac:dyDescent="0.25">
      <c r="A65" s="6" t="s">
        <v>109</v>
      </c>
      <c r="B65" s="1" t="s">
        <v>3</v>
      </c>
      <c r="C65" s="1" t="s">
        <v>7</v>
      </c>
      <c r="D65" s="1" t="s">
        <v>61</v>
      </c>
    </row>
    <row r="66" spans="1:5" x14ac:dyDescent="0.25">
      <c r="A66" s="6" t="s">
        <v>110</v>
      </c>
      <c r="B66" s="1" t="s">
        <v>63</v>
      </c>
      <c r="C66" s="1" t="s">
        <v>15</v>
      </c>
      <c r="D66" s="7">
        <f>E63/E2</f>
        <v>0</v>
      </c>
    </row>
    <row r="67" spans="1:5" x14ac:dyDescent="0.25">
      <c r="A67" s="6"/>
      <c r="B67" s="3" t="s">
        <v>111</v>
      </c>
      <c r="C67" s="1" t="s">
        <v>15</v>
      </c>
      <c r="D67" s="10">
        <f>SUM(D28,D34,D40,D46,D52,D58)</f>
        <v>824.91</v>
      </c>
    </row>
    <row r="68" spans="1:5" x14ac:dyDescent="0.25">
      <c r="A68" s="17" t="s">
        <v>112</v>
      </c>
      <c r="B68" s="17"/>
      <c r="C68" s="17"/>
      <c r="D68" s="17"/>
    </row>
    <row r="69" spans="1:5" x14ac:dyDescent="0.25">
      <c r="A69" s="6" t="s">
        <v>113</v>
      </c>
      <c r="B69" s="1" t="s">
        <v>114</v>
      </c>
      <c r="C69" s="1" t="s">
        <v>115</v>
      </c>
      <c r="D69" s="1">
        <v>0</v>
      </c>
      <c r="E69" s="11" t="s">
        <v>147</v>
      </c>
    </row>
    <row r="70" spans="1:5" x14ac:dyDescent="0.25">
      <c r="A70" s="6" t="s">
        <v>116</v>
      </c>
      <c r="B70" s="1" t="s">
        <v>117</v>
      </c>
      <c r="C70" s="1" t="s">
        <v>115</v>
      </c>
      <c r="D70" s="1">
        <v>0</v>
      </c>
      <c r="E70" s="11" t="s">
        <v>147</v>
      </c>
    </row>
    <row r="71" spans="1:5" x14ac:dyDescent="0.25">
      <c r="A71" s="6" t="s">
        <v>118</v>
      </c>
      <c r="B71" s="1" t="s">
        <v>119</v>
      </c>
      <c r="C71" s="1" t="s">
        <v>115</v>
      </c>
      <c r="D71" s="1">
        <v>0</v>
      </c>
      <c r="E71" s="11" t="s">
        <v>147</v>
      </c>
    </row>
    <row r="72" spans="1:5" x14ac:dyDescent="0.25">
      <c r="A72" s="6" t="s">
        <v>120</v>
      </c>
      <c r="B72" s="1" t="s">
        <v>121</v>
      </c>
      <c r="C72" s="1" t="s">
        <v>15</v>
      </c>
      <c r="D72" s="1">
        <v>-567.46</v>
      </c>
      <c r="E72" s="11" t="s">
        <v>147</v>
      </c>
    </row>
    <row r="73" spans="1:5" x14ac:dyDescent="0.25">
      <c r="A73" s="17" t="s">
        <v>122</v>
      </c>
      <c r="B73" s="17"/>
      <c r="C73" s="17"/>
      <c r="D73" s="17"/>
    </row>
    <row r="74" spans="1:5" ht="31.5" x14ac:dyDescent="0.25">
      <c r="A74" s="6" t="s">
        <v>123</v>
      </c>
      <c r="B74" s="1" t="s">
        <v>14</v>
      </c>
      <c r="C74" s="1" t="s">
        <v>15</v>
      </c>
      <c r="D74" s="1">
        <v>0</v>
      </c>
      <c r="E74" s="11" t="s">
        <v>124</v>
      </c>
    </row>
    <row r="75" spans="1:5" ht="31.5" x14ac:dyDescent="0.25">
      <c r="A75" s="6" t="s">
        <v>125</v>
      </c>
      <c r="B75" s="1" t="s">
        <v>17</v>
      </c>
      <c r="C75" s="1" t="s">
        <v>15</v>
      </c>
      <c r="D75" s="1">
        <v>0</v>
      </c>
      <c r="E75" s="11" t="s">
        <v>124</v>
      </c>
    </row>
    <row r="76" spans="1:5" ht="31.5" x14ac:dyDescent="0.25">
      <c r="A76" s="6" t="s">
        <v>126</v>
      </c>
      <c r="B76" s="1" t="s">
        <v>19</v>
      </c>
      <c r="C76" s="1" t="s">
        <v>15</v>
      </c>
      <c r="D76" s="1">
        <v>0</v>
      </c>
      <c r="E76" s="11" t="s">
        <v>124</v>
      </c>
    </row>
    <row r="77" spans="1:5" ht="31.5" x14ac:dyDescent="0.25">
      <c r="A77" s="6" t="s">
        <v>127</v>
      </c>
      <c r="B77" s="1" t="s">
        <v>43</v>
      </c>
      <c r="C77" s="1" t="s">
        <v>15</v>
      </c>
      <c r="D77" s="1">
        <v>0</v>
      </c>
      <c r="E77" s="11" t="s">
        <v>124</v>
      </c>
    </row>
    <row r="78" spans="1:5" ht="31.5" x14ac:dyDescent="0.25">
      <c r="A78" s="6" t="s">
        <v>128</v>
      </c>
      <c r="B78" s="1" t="s">
        <v>129</v>
      </c>
      <c r="C78" s="1" t="s">
        <v>15</v>
      </c>
      <c r="D78" s="1">
        <v>0</v>
      </c>
      <c r="E78" s="11" t="s">
        <v>124</v>
      </c>
    </row>
    <row r="79" spans="1:5" ht="31.5" x14ac:dyDescent="0.25">
      <c r="A79" s="6" t="s">
        <v>130</v>
      </c>
      <c r="B79" s="1" t="s">
        <v>47</v>
      </c>
      <c r="C79" s="1" t="s">
        <v>15</v>
      </c>
      <c r="D79" s="1">
        <v>0</v>
      </c>
      <c r="E79" s="11" t="s">
        <v>124</v>
      </c>
    </row>
    <row r="80" spans="1:5" x14ac:dyDescent="0.25">
      <c r="A80" s="17" t="s">
        <v>131</v>
      </c>
      <c r="B80" s="17"/>
      <c r="C80" s="17"/>
      <c r="D80" s="17"/>
      <c r="E80" s="23"/>
    </row>
    <row r="81" spans="1:5" ht="31.5" x14ac:dyDescent="0.25">
      <c r="A81" s="6" t="s">
        <v>132</v>
      </c>
      <c r="B81" s="1" t="s">
        <v>114</v>
      </c>
      <c r="C81" s="1" t="s">
        <v>115</v>
      </c>
      <c r="D81" s="1">
        <v>0</v>
      </c>
      <c r="E81" s="11" t="s">
        <v>124</v>
      </c>
    </row>
    <row r="82" spans="1:5" ht="31.5" x14ac:dyDescent="0.25">
      <c r="A82" s="6" t="s">
        <v>133</v>
      </c>
      <c r="B82" s="1" t="s">
        <v>117</v>
      </c>
      <c r="C82" s="1" t="s">
        <v>115</v>
      </c>
      <c r="D82" s="1">
        <v>0</v>
      </c>
      <c r="E82" s="11" t="s">
        <v>124</v>
      </c>
    </row>
    <row r="83" spans="1:5" ht="31.5" x14ac:dyDescent="0.25">
      <c r="A83" s="6" t="s">
        <v>134</v>
      </c>
      <c r="B83" s="1" t="s">
        <v>135</v>
      </c>
      <c r="C83" s="1" t="s">
        <v>115</v>
      </c>
      <c r="D83" s="1">
        <v>0</v>
      </c>
      <c r="E83" s="11" t="s">
        <v>124</v>
      </c>
    </row>
    <row r="84" spans="1:5" ht="31.5" x14ac:dyDescent="0.25">
      <c r="A84" s="6" t="s">
        <v>136</v>
      </c>
      <c r="B84" s="1" t="s">
        <v>121</v>
      </c>
      <c r="C84" s="1" t="s">
        <v>15</v>
      </c>
      <c r="D84" s="1">
        <v>0</v>
      </c>
      <c r="E84" s="11" t="s">
        <v>124</v>
      </c>
    </row>
    <row r="85" spans="1:5" x14ac:dyDescent="0.25">
      <c r="A85" s="17" t="s">
        <v>137</v>
      </c>
      <c r="B85" s="17"/>
      <c r="C85" s="17"/>
      <c r="D85" s="17"/>
    </row>
    <row r="86" spans="1:5" x14ac:dyDescent="0.25">
      <c r="A86" s="6" t="s">
        <v>138</v>
      </c>
      <c r="B86" s="1" t="s">
        <v>139</v>
      </c>
      <c r="C86" s="1" t="s">
        <v>115</v>
      </c>
      <c r="D86" s="1">
        <v>0</v>
      </c>
      <c r="E86" s="11" t="s">
        <v>140</v>
      </c>
    </row>
    <row r="87" spans="1:5" x14ac:dyDescent="0.25">
      <c r="A87" s="6" t="s">
        <v>141</v>
      </c>
      <c r="B87" s="1" t="s">
        <v>142</v>
      </c>
      <c r="C87" s="1" t="s">
        <v>115</v>
      </c>
      <c r="D87" s="1">
        <v>0</v>
      </c>
      <c r="E87" s="11" t="s">
        <v>140</v>
      </c>
    </row>
    <row r="88" spans="1:5" ht="31.5" x14ac:dyDescent="0.25">
      <c r="A88" s="6" t="s">
        <v>143</v>
      </c>
      <c r="B88" s="1" t="s">
        <v>144</v>
      </c>
      <c r="C88" s="1" t="s">
        <v>15</v>
      </c>
      <c r="D88" s="1">
        <v>0</v>
      </c>
      <c r="E88" s="11" t="s">
        <v>140</v>
      </c>
    </row>
    <row r="92" spans="1:5" x14ac:dyDescent="0.25">
      <c r="A92" s="24" t="s">
        <v>145</v>
      </c>
      <c r="B92" s="24"/>
      <c r="D92" s="25" t="s">
        <v>146</v>
      </c>
    </row>
  </sheetData>
  <sheetProtection algorithmName="SHA-512" hashValue="r+81uEAg66U/DAirk5vZJIi32dj5udY14F1BE6n+m3V3cADpyhrSieTSKmahkFj/LAaptaiGx3I7KhjYSvAcBQ==" saltValue="77LLKjaAPwMKGwKFM//h0Q==" spinCount="100000" sheet="1" objects="1" scenarios="1" selectLockedCells="1" selectUnlockedCells="1"/>
  <mergeCells count="8">
    <mergeCell ref="A2:D2"/>
    <mergeCell ref="A8:D8"/>
    <mergeCell ref="A26:D26"/>
    <mergeCell ref="A92:B92"/>
    <mergeCell ref="A68:D68"/>
    <mergeCell ref="A73:D73"/>
    <mergeCell ref="A80:D80"/>
    <mergeCell ref="A85:D85"/>
  </mergeCells>
  <pageMargins left="0.7" right="0.7" top="0.75" bottom="0.75" header="0.3" footer="0.3"/>
  <pageSetup paperSize="9" scale="5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2020-04-07T07:01:43Z</dcterms:modified>
</cp:coreProperties>
</file>