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58" i="1" l="1"/>
  <c r="D11" i="1" l="1"/>
  <c r="D10" i="1"/>
  <c r="D9" i="1"/>
  <c r="D81" i="1" l="1"/>
  <c r="D62" i="1" l="1"/>
  <c r="D56" i="1"/>
  <c r="D46" i="1"/>
  <c r="E27" i="1"/>
  <c r="D25" i="1"/>
  <c r="D70" i="1" l="1"/>
  <c r="D64" i="1"/>
  <c r="D50" i="1" l="1"/>
  <c r="D78" i="1"/>
  <c r="D74" i="1"/>
  <c r="D68" i="1"/>
  <c r="D52" i="1"/>
  <c r="D44" i="1"/>
  <c r="D40" i="1"/>
  <c r="D38" i="1"/>
  <c r="D34" i="1"/>
  <c r="D32" i="1"/>
  <c r="D28" i="1"/>
  <c r="D79" i="1" l="1"/>
  <c r="D14" i="1" l="1"/>
  <c r="D13" i="1"/>
  <c r="D15" i="1" l="1"/>
  <c r="D12" i="1"/>
  <c r="D17" i="1" s="1"/>
  <c r="D16" i="1" s="1"/>
  <c r="D22" i="1" s="1"/>
  <c r="D24" i="1" s="1"/>
</calcChain>
</file>

<file path=xl/sharedStrings.xml><?xml version="1.0" encoding="utf-8"?>
<sst xmlns="http://schemas.openxmlformats.org/spreadsheetml/2006/main" count="349" uniqueCount="167">
  <si>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</si>
  <si>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</si>
  <si>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</si>
  <si>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</si>
  <si>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</si>
  <si>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</si>
  <si>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</si>
  <si>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</si>
  <si>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</si>
  <si>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</si>
  <si>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</si>
  <si>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</si>
  <si>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</si>
  <si>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</si>
  <si>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</si>
  <si>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</si>
  <si>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</si>
  <si>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</si>
  <si>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</si>
  <si>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</si>
  <si>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</si>
  <si>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</si>
  <si>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</si>
  <si>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</si>
  <si>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</si>
  <si>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</si>
  <si>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</si>
  <si>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</si>
  <si>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</si>
  <si>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</si>
  <si>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</si>
  <si>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</si>
  <si>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</si>
  <si>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</si>
  <si>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</si>
  <si>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</si>
  <si>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</si>
  <si>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</si>
  <si>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</si>
  <si>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</si>
  <si>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</si>
  <si>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</si>
  <si>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</si>
  <si>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</si>
  <si>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</si>
  <si>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</si>
  <si>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</si>
  <si>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</si>
  <si>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</si>
  <si>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</si>
  <si>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</si>
  <si>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</si>
  <si>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</si>
  <si>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</si>
  <si>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</si>
  <si>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</si>
  <si>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</si>
  <si>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</si>
  <si>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</si>
  <si>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</si>
  <si>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</si>
  <si>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</si>
  <si>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</si>
  <si>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</si>
  <si>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</si>
  <si>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</si>
  <si>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</si>
  <si>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</si>
  <si>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</si>
  <si>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</si>
  <si>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</si>
  <si>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</si>
  <si>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</si>
  <si>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</si>
  <si>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</si>
  <si>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</si>
  <si>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</si>
  <si>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</si>
  <si>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</si>
  <si>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</si>
  <si>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</si>
  <si>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</si>
  <si>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</si>
  <si>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</si>
  <si>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</si>
  <si>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</si>
  <si>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</si>
  <si>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</si>
  <si>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</si>
  <si>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</si>
  <si>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</si>
  <si>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</si>
  <si>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</si>
  <si>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</si>
  <si>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</si>
  <si>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</si>
  <si>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</si>
  <si>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</si>
  <si>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</si>
  <si>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</si>
  <si>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</si>
  <si>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</si>
  <si>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</si>
  <si>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</si>
  <si>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</si>
  <si>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</si>
  <si>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</si>
  <si>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</si>
  <si>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</si>
  <si>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</si>
  <si>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</si>
  <si>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</si>
  <si>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</si>
  <si>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23.14.2</t>
  </si>
  <si>
    <t>Ремонт стен (наружные поверхности)</t>
  </si>
  <si>
    <t>24.14.2</t>
  </si>
  <si>
    <t>25.14.2</t>
  </si>
  <si>
    <t>26.14.2</t>
  </si>
  <si>
    <t>23.14.6</t>
  </si>
  <si>
    <t>Ремонт кровли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</si>
  <si>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</si>
  <si>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</si>
  <si>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</si>
  <si>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</si>
  <si>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</si>
  <si>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</si>
  <si>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</si>
  <si>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</si>
  <si>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</si>
  <si>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</si>
  <si>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</si>
  <si>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</si>
  <si>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</si>
  <si>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</si>
  <si>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</si>
  <si>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</si>
  <si>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</si>
  <si>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</si>
  <si>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</si>
  <si>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</si>
  <si>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</si>
  <si>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</si>
  <si>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</si>
  <si>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</si>
  <si>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</si>
  <si>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</si>
  <si>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</si>
  <si>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</si>
  <si>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</si>
  <si>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</si>
  <si>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</si>
  <si>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</si>
  <si>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</si>
  <si>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</si>
  <si>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</si>
  <si>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</si>
  <si>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</si>
  <si>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</si>
  <si>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</si>
  <si>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экономист</t>
  </si>
  <si>
    <t>тариф</t>
  </si>
  <si>
    <t>Вывоз жидких бытовых отходов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</si>
  <si>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</si>
  <si>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по дому №19 ул. Шкатова в  г. Липецке</t>
  </si>
  <si>
    <t>31.03.2020 г.</t>
  </si>
  <si>
    <t>01.01.2019 г.</t>
  </si>
  <si>
    <t>30.04.2019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</si>
</sst>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64;&#1082;&#1072;&#1090;&#1086;&#1074;&#1072;,%20&#1076;.19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-57119.671480000005</v>
          </cell>
        </row>
        <row r="25">
          <cell r="D25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P123">
            <v>363.71674560000002</v>
          </cell>
        </row>
        <row r="124">
          <cell r="HP124">
            <v>1315.8531552000006</v>
          </cell>
        </row>
        <row r="125">
          <cell r="HP125">
            <v>358.79712000000001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4">
          <cell r="U54">
            <v>4369.0680000000002</v>
          </cell>
        </row>
        <row r="56">
          <cell r="M56">
            <v>0</v>
          </cell>
          <cell r="U56">
            <v>777.38400000000001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view="pageBreakPreview" zoomScale="90" zoomScaleNormal="80" zoomScaleSheetLayoutView="90" workbookViewId="0">
      <selection activeCell="D6" sqref="D6"/>
    </sheetView>
  </sheetViews>
  <sheetFormatPr defaultRowHeight="15.75" x14ac:dyDescent="0.25"/>
  <cols>
    <col min="1" max="1" width="9.140625" style="17"/>
    <col min="2" max="2" width="62.42578125" style="11" customWidth="1"/>
    <col min="3" max="3" width="24.2851562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2" width="9.140625" style="11" hidden="1" customWidth="1"/>
    <col min="13" max="14" width="0" style="11" hidden="1" customWidth="1"/>
    <col min="15" max="22" width="9.140625" style="1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22" t="s">
        <v>163</v>
      </c>
      <c r="B2" s="22"/>
      <c r="C2" s="22"/>
      <c r="D2" s="22"/>
      <c r="E2" s="11">
        <v>73.2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164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165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166</v>
      </c>
    </row>
    <row r="8" spans="1:22" ht="42.75" customHeight="1" x14ac:dyDescent="0.25">
      <c r="A8" s="23" t="s">
        <v>12</v>
      </c>
      <c r="B8" s="23"/>
      <c r="C8" s="23"/>
      <c r="D8" s="23"/>
    </row>
    <row r="9" spans="1:22" x14ac:dyDescent="0.25">
      <c r="A9" s="6" t="s">
        <v>13</v>
      </c>
      <c r="B9" s="1" t="s">
        <v>14</v>
      </c>
      <c r="C9" s="1" t="s">
        <v>15</v>
      </c>
      <c r="D9" s="16">
        <f>[1]Лист1!$D$23</f>
        <v>0</v>
      </c>
      <c r="E9" s="11" t="s">
        <v>159</v>
      </c>
    </row>
    <row r="10" spans="1:22" ht="15.75" customHeight="1" x14ac:dyDescent="0.25">
      <c r="A10" s="6" t="s">
        <v>16</v>
      </c>
      <c r="B10" s="1" t="s">
        <v>17</v>
      </c>
      <c r="C10" s="1" t="s">
        <v>15</v>
      </c>
      <c r="D10" s="16">
        <f>[1]Лист1!$D$24</f>
        <v>-57119.671480000005</v>
      </c>
      <c r="E10" s="11" t="s">
        <v>159</v>
      </c>
    </row>
    <row r="11" spans="1:22" x14ac:dyDescent="0.25">
      <c r="A11" s="6" t="s">
        <v>18</v>
      </c>
      <c r="B11" s="1" t="s">
        <v>19</v>
      </c>
      <c r="C11" s="1" t="s">
        <v>15</v>
      </c>
      <c r="D11" s="16">
        <f>[1]Лист1!$D$25</f>
        <v>0</v>
      </c>
      <c r="E11" s="11" t="s">
        <v>159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6">
        <f>D13+D14+D15</f>
        <v>2038.3670208000005</v>
      </c>
      <c r="E12" s="11" t="s">
        <v>160</v>
      </c>
    </row>
    <row r="13" spans="1:22" x14ac:dyDescent="0.25">
      <c r="A13" s="6" t="s">
        <v>22</v>
      </c>
      <c r="B13" s="18" t="s">
        <v>23</v>
      </c>
      <c r="C13" s="1" t="s">
        <v>15</v>
      </c>
      <c r="D13" s="16">
        <f>'[2]ГУК 2019'!$HP$124</f>
        <v>1315.8531552000006</v>
      </c>
      <c r="E13" s="11" t="s">
        <v>160</v>
      </c>
    </row>
    <row r="14" spans="1:22" x14ac:dyDescent="0.25">
      <c r="A14" s="6" t="s">
        <v>24</v>
      </c>
      <c r="B14" s="18" t="s">
        <v>25</v>
      </c>
      <c r="C14" s="1" t="s">
        <v>15</v>
      </c>
      <c r="D14" s="16">
        <f>'[2]ГУК 2019'!$HP$123</f>
        <v>363.71674560000002</v>
      </c>
      <c r="E14" s="11" t="s">
        <v>160</v>
      </c>
    </row>
    <row r="15" spans="1:22" x14ac:dyDescent="0.25">
      <c r="A15" s="6" t="s">
        <v>26</v>
      </c>
      <c r="B15" s="18" t="s">
        <v>27</v>
      </c>
      <c r="C15" s="1" t="s">
        <v>15</v>
      </c>
      <c r="D15" s="16">
        <f>'[2]ГУК 2019'!$HP$125</f>
        <v>358.79712000000001</v>
      </c>
      <c r="E15" s="11" t="s">
        <v>160</v>
      </c>
    </row>
    <row r="16" spans="1:22" x14ac:dyDescent="0.25">
      <c r="A16" s="18" t="s">
        <v>28</v>
      </c>
      <c r="B16" s="18" t="s">
        <v>29</v>
      </c>
      <c r="C16" s="18" t="s">
        <v>15</v>
      </c>
      <c r="D16" s="19">
        <f>D17</f>
        <v>2038.3670208000005</v>
      </c>
      <c r="E16" s="11">
        <v>3066.64</v>
      </c>
    </row>
    <row r="17" spans="1:22" ht="31.5" x14ac:dyDescent="0.25">
      <c r="A17" s="18" t="s">
        <v>30</v>
      </c>
      <c r="B17" s="18" t="s">
        <v>31</v>
      </c>
      <c r="C17" s="18" t="s">
        <v>15</v>
      </c>
      <c r="D17" s="19">
        <f>D12-D25+D84+D100</f>
        <v>2038.3670208000005</v>
      </c>
      <c r="E17" s="11" t="s">
        <v>159</v>
      </c>
    </row>
    <row r="18" spans="1:22" ht="31.5" x14ac:dyDescent="0.25">
      <c r="A18" s="18" t="s">
        <v>32</v>
      </c>
      <c r="B18" s="18" t="s">
        <v>33</v>
      </c>
      <c r="C18" s="18" t="s">
        <v>15</v>
      </c>
      <c r="D18" s="19">
        <v>0</v>
      </c>
    </row>
    <row r="19" spans="1:22" x14ac:dyDescent="0.25">
      <c r="A19" s="18" t="s">
        <v>34</v>
      </c>
      <c r="B19" s="18" t="s">
        <v>35</v>
      </c>
      <c r="C19" s="18" t="s">
        <v>15</v>
      </c>
      <c r="D19" s="19">
        <v>0</v>
      </c>
    </row>
    <row r="20" spans="1:22" x14ac:dyDescent="0.25">
      <c r="A20" s="18" t="s">
        <v>36</v>
      </c>
      <c r="B20" s="18" t="s">
        <v>37</v>
      </c>
      <c r="C20" s="18" t="s">
        <v>15</v>
      </c>
      <c r="D20" s="19">
        <v>0</v>
      </c>
    </row>
    <row r="21" spans="1:22" x14ac:dyDescent="0.25">
      <c r="A21" s="18" t="s">
        <v>38</v>
      </c>
      <c r="B21" s="18" t="s">
        <v>39</v>
      </c>
      <c r="C21" s="18" t="s">
        <v>15</v>
      </c>
      <c r="D21" s="19">
        <v>0</v>
      </c>
    </row>
    <row r="22" spans="1:22" x14ac:dyDescent="0.25">
      <c r="A22" s="18" t="s">
        <v>40</v>
      </c>
      <c r="B22" s="18" t="s">
        <v>41</v>
      </c>
      <c r="C22" s="18" t="s">
        <v>15</v>
      </c>
      <c r="D22" s="19">
        <f>D16+D10+D9</f>
        <v>-55081.304459200001</v>
      </c>
      <c r="E22" s="11" t="s">
        <v>159</v>
      </c>
    </row>
    <row r="23" spans="1:22" x14ac:dyDescent="0.25">
      <c r="A23" s="18" t="s">
        <v>42</v>
      </c>
      <c r="B23" s="18" t="s">
        <v>43</v>
      </c>
      <c r="C23" s="18" t="s">
        <v>15</v>
      </c>
      <c r="D23" s="19">
        <v>633.6</v>
      </c>
      <c r="E23" s="11" t="s">
        <v>159</v>
      </c>
    </row>
    <row r="24" spans="1:22" x14ac:dyDescent="0.25">
      <c r="A24" s="18" t="s">
        <v>44</v>
      </c>
      <c r="B24" s="18" t="s">
        <v>45</v>
      </c>
      <c r="C24" s="18" t="s">
        <v>15</v>
      </c>
      <c r="D24" s="19">
        <f>D22-D79</f>
        <v>-65495.094459200001</v>
      </c>
      <c r="E24" s="11" t="s">
        <v>159</v>
      </c>
    </row>
    <row r="25" spans="1:22" x14ac:dyDescent="0.25">
      <c r="A25" s="18" t="s">
        <v>46</v>
      </c>
      <c r="B25" s="18" t="s">
        <v>47</v>
      </c>
      <c r="C25" s="18" t="s">
        <v>15</v>
      </c>
      <c r="D25" s="19">
        <f>'[3]2018 непоср.'!$M$56</f>
        <v>0</v>
      </c>
      <c r="E25" s="11" t="s">
        <v>159</v>
      </c>
    </row>
    <row r="26" spans="1:22" ht="35.25" customHeight="1" x14ac:dyDescent="0.25">
      <c r="A26" s="23" t="s">
        <v>48</v>
      </c>
      <c r="B26" s="23"/>
      <c r="C26" s="23"/>
      <c r="D26" s="23"/>
    </row>
    <row r="27" spans="1:22" s="5" customFormat="1" ht="31.5" x14ac:dyDescent="0.25">
      <c r="A27" s="15" t="s">
        <v>49</v>
      </c>
      <c r="B27" s="3" t="s">
        <v>50</v>
      </c>
      <c r="C27" s="3" t="s">
        <v>7</v>
      </c>
      <c r="D27" s="3" t="s">
        <v>51</v>
      </c>
      <c r="E27" s="12">
        <f>'[3]2018 непоср.'!$U$56</f>
        <v>777.38400000000001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">
        <f>E28</f>
        <v>259.13</v>
      </c>
      <c r="E28" s="11">
        <v>259.13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1" t="s">
        <v>159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7">
        <f>E28/E2</f>
        <v>3.5400273224043715</v>
      </c>
    </row>
    <row r="33" spans="1:22" s="5" customFormat="1" ht="24.75" customHeight="1" x14ac:dyDescent="0.25">
      <c r="A33" s="15" t="s">
        <v>65</v>
      </c>
      <c r="B33" s="3" t="s">
        <v>50</v>
      </c>
      <c r="C33" s="3" t="s">
        <v>7</v>
      </c>
      <c r="D33" s="3" t="s">
        <v>66</v>
      </c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4">
        <f>E34</f>
        <v>213.74</v>
      </c>
      <c r="E34" s="12">
        <v>213.74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  <c r="E36" s="11" t="s">
        <v>159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E34/E2</f>
        <v>2.9199453551912566</v>
      </c>
    </row>
    <row r="39" spans="1:22" s="5" customFormat="1" x14ac:dyDescent="0.25">
      <c r="A39" s="15" t="s">
        <v>75</v>
      </c>
      <c r="B39" s="3" t="s">
        <v>50</v>
      </c>
      <c r="C39" s="3" t="s">
        <v>7</v>
      </c>
      <c r="D39" s="3" t="s">
        <v>76</v>
      </c>
      <c r="E39" s="1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A40" s="6" t="s">
        <v>77</v>
      </c>
      <c r="B40" s="1" t="s">
        <v>53</v>
      </c>
      <c r="C40" s="1" t="s">
        <v>15</v>
      </c>
      <c r="D40" s="14">
        <f>E40</f>
        <v>358.59</v>
      </c>
      <c r="E40" s="11">
        <v>358.59</v>
      </c>
    </row>
    <row r="41" spans="1:22" ht="31.5" x14ac:dyDescent="0.25">
      <c r="A41" s="6" t="s">
        <v>78</v>
      </c>
      <c r="B41" s="1" t="s">
        <v>55</v>
      </c>
      <c r="C41" s="1" t="s">
        <v>7</v>
      </c>
      <c r="D41" s="1" t="s">
        <v>79</v>
      </c>
    </row>
    <row r="42" spans="1:22" x14ac:dyDescent="0.25">
      <c r="A42" s="6" t="s">
        <v>80</v>
      </c>
      <c r="B42" s="1" t="s">
        <v>58</v>
      </c>
      <c r="C42" s="1" t="s">
        <v>7</v>
      </c>
      <c r="D42" s="1" t="s">
        <v>71</v>
      </c>
      <c r="E42" s="11" t="s">
        <v>159</v>
      </c>
    </row>
    <row r="43" spans="1:22" x14ac:dyDescent="0.25">
      <c r="A43" s="6" t="s">
        <v>81</v>
      </c>
      <c r="B43" s="1" t="s">
        <v>3</v>
      </c>
      <c r="C43" s="1" t="s">
        <v>7</v>
      </c>
      <c r="D43" s="1" t="s">
        <v>61</v>
      </c>
    </row>
    <row r="44" spans="1:22" x14ac:dyDescent="0.25">
      <c r="A44" s="6" t="s">
        <v>82</v>
      </c>
      <c r="B44" s="1" t="s">
        <v>63</v>
      </c>
      <c r="C44" s="1" t="s">
        <v>15</v>
      </c>
      <c r="D44" s="7">
        <f>E40/E2</f>
        <v>4.8987704918032779</v>
      </c>
    </row>
    <row r="45" spans="1:22" s="5" customFormat="1" ht="31.5" x14ac:dyDescent="0.25">
      <c r="A45" s="15" t="s">
        <v>83</v>
      </c>
      <c r="B45" s="3" t="s">
        <v>50</v>
      </c>
      <c r="C45" s="3" t="s">
        <v>7</v>
      </c>
      <c r="D45" s="3" t="s">
        <v>84</v>
      </c>
      <c r="E45" s="11"/>
      <c r="F45" s="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6" t="s">
        <v>85</v>
      </c>
      <c r="B46" s="1" t="s">
        <v>53</v>
      </c>
      <c r="C46" s="1" t="s">
        <v>15</v>
      </c>
      <c r="D46" s="16">
        <f>E47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84</v>
      </c>
      <c r="E47" s="13">
        <v>0</v>
      </c>
    </row>
    <row r="48" spans="1:22" x14ac:dyDescent="0.25">
      <c r="A48" s="6" t="s">
        <v>87</v>
      </c>
      <c r="B48" s="1" t="s">
        <v>58</v>
      </c>
      <c r="C48" s="1" t="s">
        <v>7</v>
      </c>
      <c r="D48" s="1" t="s">
        <v>64</v>
      </c>
    </row>
    <row r="49" spans="1:22" x14ac:dyDescent="0.25">
      <c r="A49" s="6" t="s">
        <v>88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89</v>
      </c>
      <c r="B50" s="1" t="s">
        <v>63</v>
      </c>
      <c r="C50" s="1" t="s">
        <v>15</v>
      </c>
      <c r="D50" s="7">
        <f>D46/E2</f>
        <v>0</v>
      </c>
    </row>
    <row r="51" spans="1:22" s="5" customFormat="1" ht="31.5" x14ac:dyDescent="0.25">
      <c r="A51" s="15" t="s">
        <v>90</v>
      </c>
      <c r="B51" s="3" t="s">
        <v>50</v>
      </c>
      <c r="C51" s="3" t="s">
        <v>7</v>
      </c>
      <c r="D51" s="3" t="s">
        <v>91</v>
      </c>
      <c r="E51" s="12">
        <v>32.33</v>
      </c>
      <c r="F51" s="4">
        <v>2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x14ac:dyDescent="0.25">
      <c r="A52" s="6" t="s">
        <v>92</v>
      </c>
      <c r="B52" s="1" t="s">
        <v>53</v>
      </c>
      <c r="C52" s="1" t="s">
        <v>15</v>
      </c>
      <c r="D52" s="1">
        <f>E51</f>
        <v>32.33</v>
      </c>
    </row>
    <row r="53" spans="1:22" ht="31.5" x14ac:dyDescent="0.25">
      <c r="A53" s="6" t="s">
        <v>93</v>
      </c>
      <c r="B53" s="1" t="s">
        <v>55</v>
      </c>
      <c r="C53" s="1" t="s">
        <v>7</v>
      </c>
      <c r="D53" s="1" t="s">
        <v>91</v>
      </c>
    </row>
    <row r="54" spans="1:22" x14ac:dyDescent="0.25">
      <c r="A54" s="6" t="s">
        <v>94</v>
      </c>
      <c r="B54" s="1" t="s">
        <v>58</v>
      </c>
      <c r="C54" s="1" t="s">
        <v>7</v>
      </c>
      <c r="D54" s="1" t="s">
        <v>95</v>
      </c>
    </row>
    <row r="55" spans="1:22" x14ac:dyDescent="0.25">
      <c r="A55" s="6" t="s">
        <v>96</v>
      </c>
      <c r="B55" s="1" t="s">
        <v>3</v>
      </c>
      <c r="C55" s="1" t="s">
        <v>7</v>
      </c>
      <c r="D55" s="1" t="s">
        <v>162</v>
      </c>
    </row>
    <row r="56" spans="1:22" x14ac:dyDescent="0.25">
      <c r="A56" s="6" t="s">
        <v>97</v>
      </c>
      <c r="B56" s="1" t="s">
        <v>63</v>
      </c>
      <c r="C56" s="1" t="s">
        <v>15</v>
      </c>
      <c r="D56" s="7">
        <f>E51/F51</f>
        <v>16.164999999999999</v>
      </c>
    </row>
    <row r="57" spans="1:22" s="5" customFormat="1" x14ac:dyDescent="0.25">
      <c r="A57" s="15" t="s">
        <v>98</v>
      </c>
      <c r="B57" s="3" t="s">
        <v>50</v>
      </c>
      <c r="C57" s="3" t="s">
        <v>7</v>
      </c>
      <c r="D57" s="3" t="s">
        <v>99</v>
      </c>
      <c r="E57" s="1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6" t="s">
        <v>100</v>
      </c>
      <c r="B58" s="1" t="s">
        <v>53</v>
      </c>
      <c r="C58" s="1" t="s">
        <v>15</v>
      </c>
      <c r="D58" s="14">
        <f>E59</f>
        <v>9550</v>
      </c>
      <c r="F58" s="4"/>
    </row>
    <row r="59" spans="1:22" ht="31.5" x14ac:dyDescent="0.25">
      <c r="A59" s="6"/>
      <c r="B59" s="1" t="s">
        <v>55</v>
      </c>
      <c r="C59" s="1" t="s">
        <v>7</v>
      </c>
      <c r="D59" s="7" t="s">
        <v>161</v>
      </c>
      <c r="E59" s="11">
        <v>9550</v>
      </c>
      <c r="F59" s="4"/>
    </row>
    <row r="60" spans="1:22" x14ac:dyDescent="0.25">
      <c r="A60" s="6"/>
      <c r="B60" s="1" t="s">
        <v>58</v>
      </c>
      <c r="C60" s="1" t="s">
        <v>7</v>
      </c>
      <c r="D60" s="7" t="s">
        <v>74</v>
      </c>
      <c r="F60" s="4"/>
    </row>
    <row r="61" spans="1:22" x14ac:dyDescent="0.25">
      <c r="A61" s="6"/>
      <c r="B61" s="1" t="s">
        <v>3</v>
      </c>
      <c r="C61" s="1" t="s">
        <v>7</v>
      </c>
      <c r="D61" s="7" t="s">
        <v>61</v>
      </c>
      <c r="F61" s="4"/>
    </row>
    <row r="62" spans="1:22" x14ac:dyDescent="0.25">
      <c r="A62" s="6"/>
      <c r="B62" s="1" t="s">
        <v>63</v>
      </c>
      <c r="C62" s="1" t="s">
        <v>15</v>
      </c>
      <c r="D62" s="7">
        <f>E59/E2</f>
        <v>130.46448087431693</v>
      </c>
      <c r="F62" s="4"/>
    </row>
    <row r="63" spans="1:22" s="5" customFormat="1" ht="63" x14ac:dyDescent="0.25">
      <c r="A63" s="15" t="s">
        <v>101</v>
      </c>
      <c r="B63" s="3" t="s">
        <v>50</v>
      </c>
      <c r="C63" s="3" t="s">
        <v>7</v>
      </c>
      <c r="D63" s="3" t="s">
        <v>102</v>
      </c>
      <c r="E63" s="11"/>
      <c r="F63" s="1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6" t="s">
        <v>103</v>
      </c>
      <c r="B64" s="1" t="s">
        <v>53</v>
      </c>
      <c r="C64" s="1" t="s">
        <v>15</v>
      </c>
      <c r="D64" s="1">
        <f>E65</f>
        <v>0</v>
      </c>
    </row>
    <row r="65" spans="1:6" ht="31.5" x14ac:dyDescent="0.25">
      <c r="A65" s="6" t="s">
        <v>104</v>
      </c>
      <c r="B65" s="1" t="s">
        <v>55</v>
      </c>
      <c r="C65" s="1" t="s">
        <v>7</v>
      </c>
      <c r="D65" s="1" t="s">
        <v>105</v>
      </c>
    </row>
    <row r="66" spans="1:6" x14ac:dyDescent="0.25">
      <c r="A66" s="6" t="s">
        <v>106</v>
      </c>
      <c r="B66" s="1" t="s">
        <v>58</v>
      </c>
      <c r="C66" s="1" t="s">
        <v>7</v>
      </c>
      <c r="D66" s="1" t="s">
        <v>107</v>
      </c>
    </row>
    <row r="67" spans="1:6" x14ac:dyDescent="0.25">
      <c r="A67" s="6" t="s">
        <v>108</v>
      </c>
      <c r="B67" s="1" t="s">
        <v>3</v>
      </c>
      <c r="C67" s="1" t="s">
        <v>7</v>
      </c>
      <c r="D67" s="1" t="s">
        <v>61</v>
      </c>
    </row>
    <row r="68" spans="1:6" x14ac:dyDescent="0.25">
      <c r="A68" s="6" t="s">
        <v>109</v>
      </c>
      <c r="B68" s="1" t="s">
        <v>63</v>
      </c>
      <c r="C68" s="1" t="s">
        <v>15</v>
      </c>
      <c r="D68" s="7">
        <f>E65/E2</f>
        <v>0</v>
      </c>
    </row>
    <row r="69" spans="1:6" ht="47.25" x14ac:dyDescent="0.25">
      <c r="A69" s="15" t="s">
        <v>110</v>
      </c>
      <c r="B69" s="3" t="s">
        <v>50</v>
      </c>
      <c r="C69" s="3" t="s">
        <v>7</v>
      </c>
      <c r="D69" s="3" t="s">
        <v>111</v>
      </c>
    </row>
    <row r="70" spans="1:6" ht="18.75" x14ac:dyDescent="0.25">
      <c r="A70" s="6" t="s">
        <v>112</v>
      </c>
      <c r="B70" s="1" t="s">
        <v>53</v>
      </c>
      <c r="C70" s="1" t="s">
        <v>15</v>
      </c>
      <c r="D70" s="1">
        <f>E71+E75</f>
        <v>0</v>
      </c>
      <c r="F70" s="9"/>
    </row>
    <row r="71" spans="1:6" ht="31.5" x14ac:dyDescent="0.25">
      <c r="A71" s="6" t="s">
        <v>113</v>
      </c>
      <c r="B71" s="1" t="s">
        <v>55</v>
      </c>
      <c r="C71" s="1" t="s">
        <v>7</v>
      </c>
      <c r="D71" s="1" t="s">
        <v>114</v>
      </c>
      <c r="E71" s="11">
        <v>0</v>
      </c>
    </row>
    <row r="72" spans="1:6" x14ac:dyDescent="0.25">
      <c r="A72" s="6" t="s">
        <v>115</v>
      </c>
      <c r="B72" s="1" t="s">
        <v>58</v>
      </c>
      <c r="C72" s="1" t="s">
        <v>7</v>
      </c>
      <c r="D72" s="1" t="s">
        <v>74</v>
      </c>
    </row>
    <row r="73" spans="1:6" x14ac:dyDescent="0.25">
      <c r="A73" s="6" t="s">
        <v>116</v>
      </c>
      <c r="B73" s="1" t="s">
        <v>3</v>
      </c>
      <c r="C73" s="1" t="s">
        <v>7</v>
      </c>
      <c r="D73" s="1" t="s">
        <v>61</v>
      </c>
    </row>
    <row r="74" spans="1:6" x14ac:dyDescent="0.25">
      <c r="A74" s="6" t="s">
        <v>117</v>
      </c>
      <c r="B74" s="1" t="s">
        <v>63</v>
      </c>
      <c r="C74" s="1" t="s">
        <v>15</v>
      </c>
      <c r="D74" s="7">
        <f>E71/E2</f>
        <v>0</v>
      </c>
    </row>
    <row r="75" spans="1:6" ht="31.5" x14ac:dyDescent="0.25">
      <c r="A75" s="6" t="s">
        <v>118</v>
      </c>
      <c r="B75" s="1" t="s">
        <v>55</v>
      </c>
      <c r="C75" s="1" t="s">
        <v>7</v>
      </c>
      <c r="D75" s="1" t="s">
        <v>119</v>
      </c>
      <c r="E75" s="11">
        <v>0</v>
      </c>
    </row>
    <row r="76" spans="1:6" x14ac:dyDescent="0.25">
      <c r="A76" s="6" t="s">
        <v>120</v>
      </c>
      <c r="B76" s="1" t="s">
        <v>58</v>
      </c>
      <c r="C76" s="1" t="s">
        <v>7</v>
      </c>
      <c r="D76" s="1" t="s">
        <v>74</v>
      </c>
    </row>
    <row r="77" spans="1:6" x14ac:dyDescent="0.25">
      <c r="A77" s="6" t="s">
        <v>121</v>
      </c>
      <c r="B77" s="1" t="s">
        <v>3</v>
      </c>
      <c r="C77" s="1" t="s">
        <v>7</v>
      </c>
      <c r="D77" s="1" t="s">
        <v>61</v>
      </c>
    </row>
    <row r="78" spans="1:6" x14ac:dyDescent="0.25">
      <c r="A78" s="6" t="s">
        <v>122</v>
      </c>
      <c r="B78" s="1" t="s">
        <v>63</v>
      </c>
      <c r="C78" s="1" t="s">
        <v>15</v>
      </c>
      <c r="D78" s="7">
        <f>E75/E2</f>
        <v>0</v>
      </c>
    </row>
    <row r="79" spans="1:6" x14ac:dyDescent="0.25">
      <c r="A79" s="6"/>
      <c r="B79" s="3" t="s">
        <v>123</v>
      </c>
      <c r="C79" s="1" t="s">
        <v>15</v>
      </c>
      <c r="D79" s="10">
        <f>SUM(D58,D28,D34,D40,D46,D52,D64,D70)</f>
        <v>10413.789999999999</v>
      </c>
    </row>
    <row r="80" spans="1:6" x14ac:dyDescent="0.25">
      <c r="A80" s="23" t="s">
        <v>124</v>
      </c>
      <c r="B80" s="23"/>
      <c r="C80" s="23"/>
      <c r="D80" s="23"/>
    </row>
    <row r="81" spans="1:5" x14ac:dyDescent="0.25">
      <c r="A81" s="6" t="s">
        <v>125</v>
      </c>
      <c r="B81" s="1" t="s">
        <v>126</v>
      </c>
      <c r="C81" s="1" t="s">
        <v>127</v>
      </c>
      <c r="D81" s="1">
        <f>'[3]2018 непоср.'!$AA$56</f>
        <v>0</v>
      </c>
      <c r="E81" s="11" t="s">
        <v>159</v>
      </c>
    </row>
    <row r="82" spans="1:5" x14ac:dyDescent="0.25">
      <c r="A82" s="6" t="s">
        <v>128</v>
      </c>
      <c r="B82" s="1" t="s">
        <v>129</v>
      </c>
      <c r="C82" s="1" t="s">
        <v>127</v>
      </c>
      <c r="D82" s="1">
        <v>0</v>
      </c>
      <c r="E82" s="11" t="s">
        <v>159</v>
      </c>
    </row>
    <row r="83" spans="1:5" x14ac:dyDescent="0.25">
      <c r="A83" s="6" t="s">
        <v>130</v>
      </c>
      <c r="B83" s="1" t="s">
        <v>131</v>
      </c>
      <c r="C83" s="1" t="s">
        <v>127</v>
      </c>
      <c r="D83" s="1">
        <v>0</v>
      </c>
      <c r="E83" s="11" t="s">
        <v>159</v>
      </c>
    </row>
    <row r="84" spans="1:5" x14ac:dyDescent="0.25">
      <c r="A84" s="6" t="s">
        <v>132</v>
      </c>
      <c r="B84" s="1" t="s">
        <v>133</v>
      </c>
      <c r="C84" s="1" t="s">
        <v>15</v>
      </c>
      <c r="D84" s="1">
        <v>0</v>
      </c>
      <c r="E84" s="11" t="s">
        <v>159</v>
      </c>
    </row>
    <row r="85" spans="1:5" x14ac:dyDescent="0.25">
      <c r="A85" s="23" t="s">
        <v>134</v>
      </c>
      <c r="B85" s="23"/>
      <c r="C85" s="23"/>
      <c r="D85" s="23"/>
    </row>
    <row r="86" spans="1:5" ht="31.5" x14ac:dyDescent="0.25">
      <c r="A86" s="6" t="s">
        <v>135</v>
      </c>
      <c r="B86" s="1" t="s">
        <v>14</v>
      </c>
      <c r="C86" s="1" t="s">
        <v>15</v>
      </c>
      <c r="D86" s="1">
        <v>0</v>
      </c>
      <c r="E86" s="11" t="s">
        <v>136</v>
      </c>
    </row>
    <row r="87" spans="1:5" ht="31.5" x14ac:dyDescent="0.25">
      <c r="A87" s="6" t="s">
        <v>137</v>
      </c>
      <c r="B87" s="1" t="s">
        <v>17</v>
      </c>
      <c r="C87" s="1" t="s">
        <v>15</v>
      </c>
      <c r="D87" s="1">
        <v>0</v>
      </c>
      <c r="E87" s="11" t="s">
        <v>136</v>
      </c>
    </row>
    <row r="88" spans="1:5" ht="31.5" x14ac:dyDescent="0.25">
      <c r="A88" s="6" t="s">
        <v>138</v>
      </c>
      <c r="B88" s="1" t="s">
        <v>19</v>
      </c>
      <c r="C88" s="1" t="s">
        <v>15</v>
      </c>
      <c r="D88" s="1">
        <v>0</v>
      </c>
      <c r="E88" s="11" t="s">
        <v>136</v>
      </c>
    </row>
    <row r="89" spans="1:5" ht="31.5" x14ac:dyDescent="0.25">
      <c r="A89" s="6" t="s">
        <v>139</v>
      </c>
      <c r="B89" s="1" t="s">
        <v>43</v>
      </c>
      <c r="C89" s="1" t="s">
        <v>15</v>
      </c>
      <c r="D89" s="1">
        <v>0</v>
      </c>
      <c r="E89" s="11" t="s">
        <v>136</v>
      </c>
    </row>
    <row r="90" spans="1:5" ht="31.5" x14ac:dyDescent="0.25">
      <c r="A90" s="6" t="s">
        <v>140</v>
      </c>
      <c r="B90" s="1" t="s">
        <v>141</v>
      </c>
      <c r="C90" s="1" t="s">
        <v>15</v>
      </c>
      <c r="D90" s="1">
        <v>0</v>
      </c>
      <c r="E90" s="11" t="s">
        <v>136</v>
      </c>
    </row>
    <row r="91" spans="1:5" ht="31.5" x14ac:dyDescent="0.25">
      <c r="A91" s="6" t="s">
        <v>142</v>
      </c>
      <c r="B91" s="1" t="s">
        <v>47</v>
      </c>
      <c r="C91" s="1" t="s">
        <v>15</v>
      </c>
      <c r="D91" s="1">
        <v>0</v>
      </c>
      <c r="E91" s="11" t="s">
        <v>136</v>
      </c>
    </row>
    <row r="92" spans="1:5" x14ac:dyDescent="0.25">
      <c r="A92" s="23" t="s">
        <v>143</v>
      </c>
      <c r="B92" s="23"/>
      <c r="C92" s="23"/>
      <c r="D92" s="23"/>
      <c r="E92" s="20"/>
    </row>
    <row r="93" spans="1:5" ht="31.5" x14ac:dyDescent="0.25">
      <c r="A93" s="6" t="s">
        <v>144</v>
      </c>
      <c r="B93" s="1" t="s">
        <v>126</v>
      </c>
      <c r="C93" s="1" t="s">
        <v>127</v>
      </c>
      <c r="D93" s="1">
        <v>0</v>
      </c>
      <c r="E93" s="11" t="s">
        <v>136</v>
      </c>
    </row>
    <row r="94" spans="1:5" ht="31.5" x14ac:dyDescent="0.25">
      <c r="A94" s="6" t="s">
        <v>145</v>
      </c>
      <c r="B94" s="1" t="s">
        <v>129</v>
      </c>
      <c r="C94" s="1" t="s">
        <v>127</v>
      </c>
      <c r="D94" s="1">
        <v>0</v>
      </c>
      <c r="E94" s="11" t="s">
        <v>136</v>
      </c>
    </row>
    <row r="95" spans="1:5" ht="31.5" x14ac:dyDescent="0.25">
      <c r="A95" s="6" t="s">
        <v>146</v>
      </c>
      <c r="B95" s="1" t="s">
        <v>147</v>
      </c>
      <c r="C95" s="1" t="s">
        <v>127</v>
      </c>
      <c r="D95" s="1">
        <v>0</v>
      </c>
      <c r="E95" s="11" t="s">
        <v>136</v>
      </c>
    </row>
    <row r="96" spans="1:5" ht="31.5" x14ac:dyDescent="0.25">
      <c r="A96" s="6" t="s">
        <v>148</v>
      </c>
      <c r="B96" s="1" t="s">
        <v>133</v>
      </c>
      <c r="C96" s="1" t="s">
        <v>15</v>
      </c>
      <c r="D96" s="1">
        <v>0</v>
      </c>
      <c r="E96" s="11" t="s">
        <v>136</v>
      </c>
    </row>
    <row r="97" spans="1:5" x14ac:dyDescent="0.25">
      <c r="A97" s="23" t="s">
        <v>149</v>
      </c>
      <c r="B97" s="23"/>
      <c r="C97" s="23"/>
      <c r="D97" s="23"/>
    </row>
    <row r="98" spans="1:5" x14ac:dyDescent="0.25">
      <c r="A98" s="6" t="s">
        <v>150</v>
      </c>
      <c r="B98" s="1" t="s">
        <v>151</v>
      </c>
      <c r="C98" s="1" t="s">
        <v>127</v>
      </c>
      <c r="D98" s="1">
        <v>0</v>
      </c>
      <c r="E98" s="11" t="s">
        <v>152</v>
      </c>
    </row>
    <row r="99" spans="1:5" x14ac:dyDescent="0.25">
      <c r="A99" s="6" t="s">
        <v>153</v>
      </c>
      <c r="B99" s="1" t="s">
        <v>154</v>
      </c>
      <c r="C99" s="1" t="s">
        <v>127</v>
      </c>
      <c r="D99" s="1">
        <v>0</v>
      </c>
      <c r="E99" s="11" t="s">
        <v>152</v>
      </c>
    </row>
    <row r="100" spans="1:5" ht="31.5" x14ac:dyDescent="0.25">
      <c r="A100" s="6" t="s">
        <v>155</v>
      </c>
      <c r="B100" s="1" t="s">
        <v>156</v>
      </c>
      <c r="C100" s="1" t="s">
        <v>15</v>
      </c>
      <c r="D100" s="1">
        <v>0</v>
      </c>
      <c r="E100" s="11" t="s">
        <v>152</v>
      </c>
    </row>
    <row r="104" spans="1:5" x14ac:dyDescent="0.25">
      <c r="A104" s="24" t="s">
        <v>157</v>
      </c>
      <c r="B104" s="24"/>
      <c r="D104" s="21" t="s">
        <v>158</v>
      </c>
    </row>
  </sheetData>
  <sheetProtection algorithmName="SHA-512" hashValue="+73gSetucXoE3Fgj1EVEQ3GELF7RnAGpolG9sawSdqLxT+JN8yOZV22fvSlDVFXETRybs341OMJe5irHAqIzrQ==" saltValue="KlzeFTYn7pxPE8yocyVUyQ==" spinCount="100000" sheet="1" objects="1" scenarios="1" selectLockedCells="1" selectUnlockedCells="1"/>
  <mergeCells count="8">
    <mergeCell ref="A2:D2"/>
    <mergeCell ref="A8:D8"/>
    <mergeCell ref="A26:D26"/>
    <mergeCell ref="A80:D80"/>
    <mergeCell ref="A104:B104"/>
    <mergeCell ref="A85:D85"/>
    <mergeCell ref="A92:D92"/>
    <mergeCell ref="A97:D97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2020-04-07T06:55:55Z</dcterms:modified>
</cp:coreProperties>
</file>