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Лист1!$A$1:$D$252</definedName>
  </definedNames>
  <calcPr calcId="162913"/>
</workbook>
</file>

<file path=xl/calcChain.xml><?xml version="1.0" encoding="utf-8"?>
<calcChain xmlns="http://schemas.openxmlformats.org/spreadsheetml/2006/main">
  <c r="D24" i="1" l="1"/>
  <c r="D227" i="1"/>
  <c r="E111" i="1"/>
  <c r="D15" i="1"/>
  <c r="D14" i="1"/>
  <c r="D13" i="1"/>
  <c r="D11" i="1" l="1"/>
  <c r="D10" i="1"/>
  <c r="D9" i="1"/>
  <c r="E77" i="1" l="1"/>
  <c r="D82" i="1" l="1"/>
  <c r="D146" i="1" l="1"/>
  <c r="E123" i="1"/>
  <c r="E95" i="1"/>
  <c r="E60" i="1"/>
  <c r="E28" i="1"/>
  <c r="D23" i="1"/>
  <c r="D72" i="1" l="1"/>
  <c r="D150" i="1" l="1"/>
  <c r="D118" i="1"/>
  <c r="D152" i="1" l="1"/>
  <c r="D84" i="1" l="1"/>
  <c r="D76" i="1" l="1"/>
  <c r="D226" i="1"/>
  <c r="D222" i="1"/>
  <c r="D218" i="1"/>
  <c r="D214" i="1"/>
  <c r="D210" i="1"/>
  <c r="D206" i="1"/>
  <c r="D194" i="1"/>
  <c r="D184" i="1"/>
  <c r="D180" i="1"/>
  <c r="D176" i="1"/>
  <c r="D172" i="1"/>
  <c r="D168" i="1"/>
  <c r="D164" i="1"/>
  <c r="D160" i="1"/>
  <c r="D156" i="1"/>
  <c r="D142" i="1"/>
  <c r="D138" i="1"/>
  <c r="D134" i="1"/>
  <c r="D130" i="1"/>
  <c r="D126" i="1"/>
  <c r="D122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86" i="1"/>
  <c r="D17" i="1" l="1"/>
  <c r="D16" i="1" s="1"/>
  <c r="D22" i="1" s="1"/>
</calcChain>
</file>

<file path=xl/sharedStrings.xml><?xml version="1.0" encoding="utf-8"?>
<sst xmlns="http://schemas.openxmlformats.org/spreadsheetml/2006/main" count="905" uniqueCount="362">
  <si>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</si>
  <si>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</si>
  <si>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</si>
  <si>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</si>
  <si>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</si>
  <si>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</si>
  <si>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</si>
  <si>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</si>
  <si>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</si>
  <si>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</si>
  <si>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</si>
  <si>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</si>
  <si>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</si>
  <si>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</si>
  <si>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</si>
  <si>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</si>
  <si>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</si>
  <si>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</si>
  <si>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</si>
  <si>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</si>
  <si>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</si>
  <si>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</si>
  <si>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</si>
  <si>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</si>
  <si>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</si>
  <si>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</si>
  <si>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</si>
  <si>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</si>
  <si>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</si>
  <si>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</si>
  <si>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</si>
  <si>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</si>
  <si>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</si>
  <si>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</si>
  <si>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</si>
  <si>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</si>
  <si>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</si>
  <si>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</si>
  <si>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</si>
  <si>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</si>
  <si>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</si>
  <si>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</si>
  <si>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</si>
  <si>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</si>
  <si>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</si>
  <si>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</si>
  <si>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</si>
  <si>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</si>
  <si>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</si>
  <si>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</si>
  <si>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</si>
  <si>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</si>
  <si>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</si>
  <si>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</si>
  <si>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</si>
  <si>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</si>
  <si>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</si>
  <si>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</si>
  <si>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</si>
  <si>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</si>
  <si>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</si>
  <si>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</si>
  <si>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</si>
  <si>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</si>
  <si>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</si>
  <si>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</si>
  <si>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</si>
  <si>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</si>
  <si>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</si>
  <si>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</si>
  <si>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</si>
  <si>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</si>
  <si>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</si>
  <si>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</si>
  <si>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</si>
  <si>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</si>
  <si>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</si>
  <si>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</si>
  <si>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</si>
  <si>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</si>
  <si>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</si>
  <si>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</si>
  <si>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</si>
  <si>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</si>
  <si>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</si>
  <si>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</si>
  <si>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</si>
  <si>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</si>
  <si>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</si>
  <si>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</si>
  <si>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</si>
  <si>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</si>
  <si>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</si>
  <si>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</si>
  <si>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</si>
  <si>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</si>
  <si>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</si>
  <si>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</si>
  <si>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</si>
  <si>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</si>
  <si>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</si>
  <si>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</si>
  <si>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</si>
  <si>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</si>
  <si>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</si>
  <si>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</si>
  <si>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</si>
  <si>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</si>
  <si>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</si>
  <si>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</si>
  <si>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</si>
  <si>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</si>
  <si>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</si>
  <si>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</si>
  <si>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</si>
  <si>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</si>
  <si>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</si>
  <si>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</si>
  <si>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</si>
  <si>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</si>
  <si>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</si>
  <si>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</si>
  <si>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</si>
  <si>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</si>
  <si>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</si>
  <si>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</si>
  <si>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</si>
  <si>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</si>
  <si>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</si>
  <si>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</si>
  <si>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</si>
  <si>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</si>
  <si>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</si>
  <si>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</si>
  <si>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</si>
  <si>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</si>
  <si>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</si>
  <si>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</si>
  <si>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</si>
  <si>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</si>
  <si>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</si>
  <si>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</si>
  <si>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</si>
  <si>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</si>
  <si>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</si>
  <si>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</si>
  <si>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</si>
  <si>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</si>
  <si>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</si>
  <si>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</si>
  <si>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</si>
  <si>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</si>
  <si>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</si>
  <si>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</si>
  <si>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</si>
  <si>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</si>
  <si>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</si>
  <si>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</si>
  <si>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</si>
  <si>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</si>
  <si>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</si>
  <si>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</si>
  <si>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</si>
  <si>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</si>
  <si>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</si>
  <si>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</si>
  <si>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</si>
  <si>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</si>
  <si>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</si>
  <si>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</si>
  <si>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</si>
  <si>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</si>
  <si>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</si>
  <si>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</si>
  <si>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</si>
  <si>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</si>
  <si>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</si>
  <si>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</si>
  <si>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</si>
  <si>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</si>
  <si>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</si>
  <si>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</si>
  <si>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</si>
  <si>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</si>
  <si>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</si>
  <si>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</si>
  <si>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</si>
  <si>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</si>
  <si>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</si>
  <si>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</si>
  <si>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</si>
  <si>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</si>
  <si>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</si>
  <si>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</si>
  <si>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</si>
  <si>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</si>
  <si>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</si>
  <si>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</si>
  <si>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</si>
  <si>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</si>
  <si>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</si>
  <si>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</si>
  <si>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</si>
  <si>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</si>
  <si>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</si>
  <si>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</si>
  <si>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</si>
  <si>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</si>
  <si>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</si>
  <si>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</si>
  <si>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</si>
  <si>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</si>
  <si>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</si>
  <si>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</si>
  <si>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</si>
  <si>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</si>
  <si>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</si>
  <si>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</si>
  <si>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</si>
  <si>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</si>
  <si>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</si>
  <si>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</si>
  <si>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</si>
  <si>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</si>
  <si>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</si>
  <si>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</si>
  <si>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</si>
  <si>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</si>
  <si>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</si>
  <si>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</si>
  <si>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</si>
  <si>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</si>
  <si>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</si>
  <si>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</si>
  <si>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</si>
  <si>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</si>
  <si>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</si>
  <si>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</si>
  <si>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</si>
  <si>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</si>
  <si>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</si>
  <si>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</si>
  <si>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</si>
  <si>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</si>
  <si>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</si>
  <si>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</si>
  <si>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</si>
  <si>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</si>
  <si>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</si>
  <si>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</si>
  <si>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</si>
  <si>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</si>
  <si>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</si>
  <si>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</si>
  <si>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</si>
  <si>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</si>
  <si>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</si>
  <si>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</si>
  <si>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</si>
  <si>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</si>
  <si>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</si>
  <si>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</si>
  <si>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</si>
  <si>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</si>
  <si>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</si>
  <si>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</si>
  <si>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</si>
  <si>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</si>
  <si>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</si>
  <si>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</si>
  <si>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</si>
  <si>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</si>
  <si>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</si>
  <si>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</si>
  <si>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</si>
  <si>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</si>
  <si>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</si>
  <si>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</si>
  <si>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</si>
  <si>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</si>
  <si>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</si>
  <si>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</si>
  <si>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</si>
  <si>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</si>
  <si>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</si>
  <si>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</si>
  <si>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</si>
  <si>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</si>
  <si>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</si>
  <si>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</si>
  <si>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</si>
  <si>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</si>
  <si>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</si>
  <si>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</si>
  <si>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</si>
  <si>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</si>
  <si>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</si>
  <si>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</si>
  <si>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</si>
  <si>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</si>
  <si>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</si>
  <si>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</si>
  <si>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</si>
  <si>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</si>
  <si>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</si>
  <si>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</si>
  <si>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</si>
  <si>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</si>
  <si>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</si>
  <si>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</si>
  <si>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</si>
  <si>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</si>
  <si>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</si>
  <si>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</si>
  <si>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</si>
  <si>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</si>
  <si>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</si>
  <si>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</si>
  <si>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</si>
  <si>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</si>
  <si>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</si>
  <si>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</si>
  <si>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</si>
  <si>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</si>
  <si>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</si>
  <si>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</si>
  <si>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</si>
  <si>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</si>
  <si>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</si>
  <si>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</si>
  <si>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</si>
  <si>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</si>
  <si>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</si>
  <si>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</si>
  <si>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</si>
  <si>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</si>
  <si>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</si>
  <si>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</si>
  <si>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</si>
  <si>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</si>
  <si>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</si>
  <si>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</si>
  <si>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</si>
  <si>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</si>
  <si>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</si>
  <si>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</si>
  <si>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</si>
  <si>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</si>
  <si>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</si>
  <si>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</si>
  <si>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</si>
  <si>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</si>
  <si>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</si>
  <si>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</si>
  <si>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</si>
  <si>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</si>
  <si>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</si>
  <si>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</si>
  <si>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по дому №66             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</si>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</sst>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66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-5253.9594905471531</v>
          </cell>
        </row>
        <row r="25">
          <cell r="D25">
            <v>4175.38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2">
          <cell r="I42">
            <v>0</v>
          </cell>
          <cell r="P42">
            <v>4620.0960000000005</v>
          </cell>
          <cell r="U42">
            <v>5242.0320000000002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7">
          <cell r="MY77">
            <v>37.786415666666663</v>
          </cell>
        </row>
      </sheetData>
      <sheetData sheetId="1">
        <row r="71">
          <cell r="AQ71">
            <v>117.702135</v>
          </cell>
        </row>
      </sheetData>
      <sheetData sheetId="2">
        <row r="77">
          <cell r="JU77">
            <v>90.523716783333327</v>
          </cell>
        </row>
      </sheetData>
      <sheetData sheetId="3">
        <row r="71">
          <cell r="LM71">
            <v>0</v>
          </cell>
        </row>
      </sheetData>
      <sheetData sheetId="4">
        <row r="71">
          <cell r="X71">
            <v>0</v>
          </cell>
        </row>
      </sheetData>
      <sheetData sheetId="5">
        <row r="71">
          <cell r="BB71">
            <v>60.948484999999998</v>
          </cell>
        </row>
      </sheetData>
      <sheetData sheetId="6">
        <row r="71">
          <cell r="UY71">
            <v>242.79986985714288</v>
          </cell>
        </row>
      </sheetData>
      <sheetData sheetId="7"/>
      <sheetData sheetId="8">
        <row r="71">
          <cell r="M71">
            <v>840.44753000000003</v>
          </cell>
        </row>
      </sheetData>
      <sheetData sheetId="9">
        <row r="71">
          <cell r="M7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B123">
            <v>27115.326582239999</v>
          </cell>
        </row>
        <row r="124">
          <cell r="GB124">
            <v>30748.505747399999</v>
          </cell>
        </row>
        <row r="125">
          <cell r="GB125">
            <v>7256.9658479999998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2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7" width="9.140625" style="19" hidden="1" customWidth="1"/>
    <col min="8" max="16" width="0" style="19" hidden="1" customWidth="1"/>
    <col min="17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358</v>
      </c>
      <c r="B2" s="23"/>
      <c r="C2" s="23"/>
      <c r="D2" s="23"/>
      <c r="E2" s="19">
        <v>493.51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359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361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355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-5253.9594905471531</v>
      </c>
      <c r="E10" s="19" t="s">
        <v>355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4175.38</v>
      </c>
      <c r="E11" s="19" t="s">
        <v>355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65120.798177639997</v>
      </c>
      <c r="E12" s="19" t="s">
        <v>356</v>
      </c>
    </row>
    <row r="13" spans="1:22" x14ac:dyDescent="0.25">
      <c r="A13" s="6" t="s">
        <v>22</v>
      </c>
      <c r="B13" s="24" t="s">
        <v>23</v>
      </c>
      <c r="C13" s="1" t="s">
        <v>15</v>
      </c>
      <c r="D13" s="17">
        <f>'[4]ГУК 2019'!$GB$124</f>
        <v>30748.505747399999</v>
      </c>
      <c r="E13" s="19" t="s">
        <v>356</v>
      </c>
    </row>
    <row r="14" spans="1:22" x14ac:dyDescent="0.25">
      <c r="A14" s="6" t="s">
        <v>24</v>
      </c>
      <c r="B14" s="24" t="s">
        <v>25</v>
      </c>
      <c r="C14" s="1" t="s">
        <v>15</v>
      </c>
      <c r="D14" s="17">
        <f>'[4]ГУК 2019'!$GB$123</f>
        <v>27115.326582239999</v>
      </c>
      <c r="E14" s="19" t="s">
        <v>356</v>
      </c>
    </row>
    <row r="15" spans="1:22" x14ac:dyDescent="0.25">
      <c r="A15" s="6" t="s">
        <v>26</v>
      </c>
      <c r="B15" s="24" t="s">
        <v>27</v>
      </c>
      <c r="C15" s="1" t="s">
        <v>15</v>
      </c>
      <c r="D15" s="17">
        <f>'[4]ГУК 2019'!$GB$125</f>
        <v>7256.9658479999998</v>
      </c>
      <c r="E15" s="19" t="s">
        <v>356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49597.248177639995</v>
      </c>
      <c r="E16" s="19">
        <v>53665.79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D12-D25+D232+D248</f>
        <v>49597.248177639995</v>
      </c>
      <c r="E17" s="19" t="s">
        <v>355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  <c r="E20" s="19" t="s">
        <v>355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  <c r="E21" s="19" t="s">
        <v>355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D16+D10+D9</f>
        <v>44343.288687092841</v>
      </c>
      <c r="E22" s="19" t="s">
        <v>355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f>'[2]2018 непоср.'!$I$42</f>
        <v>0</v>
      </c>
      <c r="E23" s="19" t="s">
        <v>355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D22-D227</f>
        <v>-3111.1493129071532</v>
      </c>
      <c r="E24" s="19" t="s">
        <v>355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1705.76</v>
      </c>
      <c r="E25" s="19" t="s">
        <v>355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5242.0320000000002</v>
      </c>
      <c r="E28" s="15">
        <f>'[2]2018 непоср.'!$U$42</f>
        <v>5242.0320000000002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355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10.62193673887054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4620.0960000000005</v>
      </c>
      <c r="E60" s="15">
        <f>'[2]2018 непоср.'!$P$42</f>
        <v>4620.0960000000005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355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9.3617069562926805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7256.97</v>
      </c>
      <c r="E66" s="19">
        <v>7256.97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355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14.704808413203381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1">
        <f>E73</f>
        <v>2502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2502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5.069806082956779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6">
        <f>2622.54+474.15</f>
        <v>3096.69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3096.69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357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387.08625000000001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1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9">
        <v>0</v>
      </c>
      <c r="F89" s="1">
        <f>F84</f>
        <v>0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</f>
        <v>2191.81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6">
        <f>'[3]Уборка ступеней и площадок '!$LM$71</f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5">
        <v>0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5">
        <v>338.89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0.68669327875828245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6">
        <v>103.38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0.20947903791209904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6">
        <f>27.42+33.63</f>
        <v>61.050000000000004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0.1237056999858159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840.45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1.7030050049644385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5">
        <v>0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5">
        <f>'[3]Ликвид налед'!$X$71</f>
        <v>0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5">
        <v>336.97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0.68280278008550999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354</v>
      </c>
      <c r="E143" s="15">
        <v>511.07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1.0355818524447327</v>
      </c>
      <c r="F146" s="10"/>
    </row>
    <row r="147" spans="1:7" ht="31.5" x14ac:dyDescent="0.25">
      <c r="A147" s="6" t="s">
        <v>219</v>
      </c>
      <c r="B147" s="1" t="s">
        <v>55</v>
      </c>
      <c r="C147" s="1" t="s">
        <v>7</v>
      </c>
      <c r="D147" s="1" t="s">
        <v>220</v>
      </c>
      <c r="E147" s="19">
        <v>0</v>
      </c>
      <c r="F147" s="11"/>
      <c r="G147" s="12"/>
    </row>
    <row r="148" spans="1:7" x14ac:dyDescent="0.25">
      <c r="A148" s="6" t="s">
        <v>221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222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223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224</v>
      </c>
      <c r="B151" s="3" t="s">
        <v>50</v>
      </c>
      <c r="C151" s="3" t="s">
        <v>7</v>
      </c>
      <c r="D151" s="3" t="s">
        <v>225</v>
      </c>
    </row>
    <row r="152" spans="1:7" x14ac:dyDescent="0.25">
      <c r="A152" s="6" t="s">
        <v>226</v>
      </c>
      <c r="B152" s="1" t="s">
        <v>53</v>
      </c>
      <c r="C152" s="1" t="s">
        <v>15</v>
      </c>
      <c r="D152" s="1">
        <f>E153+E157+E161+E165+E169+E173+E177+E181</f>
        <v>17433.39</v>
      </c>
    </row>
    <row r="153" spans="1:7" ht="31.5" x14ac:dyDescent="0.25">
      <c r="A153" s="6" t="s">
        <v>227</v>
      </c>
      <c r="B153" s="1" t="s">
        <v>55</v>
      </c>
      <c r="C153" s="1" t="s">
        <v>7</v>
      </c>
      <c r="D153" s="1" t="s">
        <v>228</v>
      </c>
      <c r="E153" s="19">
        <v>6775.87</v>
      </c>
    </row>
    <row r="154" spans="1:7" x14ac:dyDescent="0.25">
      <c r="A154" s="6" t="s">
        <v>229</v>
      </c>
      <c r="B154" s="1" t="s">
        <v>58</v>
      </c>
      <c r="C154" s="1" t="s">
        <v>7</v>
      </c>
      <c r="D154" s="1" t="s">
        <v>112</v>
      </c>
    </row>
    <row r="155" spans="1:7" x14ac:dyDescent="0.25">
      <c r="A155" s="6" t="s">
        <v>230</v>
      </c>
      <c r="B155" s="1" t="s">
        <v>3</v>
      </c>
      <c r="C155" s="1" t="s">
        <v>7</v>
      </c>
      <c r="D155" s="1" t="s">
        <v>61</v>
      </c>
    </row>
    <row r="156" spans="1:7" x14ac:dyDescent="0.25">
      <c r="A156" s="6" t="s">
        <v>231</v>
      </c>
      <c r="B156" s="1" t="s">
        <v>63</v>
      </c>
      <c r="C156" s="1" t="s">
        <v>15</v>
      </c>
      <c r="D156" s="8">
        <f>E153/E2</f>
        <v>13.729954813478956</v>
      </c>
    </row>
    <row r="157" spans="1:7" ht="31.5" x14ac:dyDescent="0.25">
      <c r="A157" s="6" t="s">
        <v>232</v>
      </c>
      <c r="B157" s="1" t="s">
        <v>55</v>
      </c>
      <c r="C157" s="1" t="s">
        <v>7</v>
      </c>
      <c r="D157" s="1" t="s">
        <v>233</v>
      </c>
      <c r="E157" s="19">
        <v>0</v>
      </c>
    </row>
    <row r="158" spans="1:7" x14ac:dyDescent="0.25">
      <c r="A158" s="6" t="s">
        <v>234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235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236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237</v>
      </c>
      <c r="B161" s="1" t="s">
        <v>55</v>
      </c>
      <c r="C161" s="1" t="s">
        <v>7</v>
      </c>
      <c r="D161" s="1" t="s">
        <v>238</v>
      </c>
      <c r="E161" s="19">
        <v>36.72</v>
      </c>
    </row>
    <row r="162" spans="1:5" x14ac:dyDescent="0.25">
      <c r="A162" s="6" t="s">
        <v>239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240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241</v>
      </c>
      <c r="B164" s="1" t="s">
        <v>63</v>
      </c>
      <c r="C164" s="1" t="s">
        <v>15</v>
      </c>
      <c r="D164" s="8">
        <f>E161/E2</f>
        <v>7.4405787116775743E-2</v>
      </c>
    </row>
    <row r="165" spans="1:5" ht="31.5" x14ac:dyDescent="0.25">
      <c r="A165" s="6" t="s">
        <v>242</v>
      </c>
      <c r="B165" s="1" t="s">
        <v>55</v>
      </c>
      <c r="C165" s="1" t="s">
        <v>7</v>
      </c>
      <c r="D165" s="1" t="s">
        <v>243</v>
      </c>
      <c r="E165" s="19">
        <v>1342.07</v>
      </c>
    </row>
    <row r="166" spans="1:5" x14ac:dyDescent="0.25">
      <c r="A166" s="6" t="s">
        <v>244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245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246</v>
      </c>
      <c r="B168" s="1" t="s">
        <v>63</v>
      </c>
      <c r="C168" s="1" t="s">
        <v>15</v>
      </c>
      <c r="D168" s="8">
        <f>E165/E2</f>
        <v>2.7194383092541186</v>
      </c>
    </row>
    <row r="169" spans="1:5" ht="31.5" x14ac:dyDescent="0.25">
      <c r="A169" s="6" t="s">
        <v>247</v>
      </c>
      <c r="B169" s="1" t="s">
        <v>55</v>
      </c>
      <c r="C169" s="1" t="s">
        <v>7</v>
      </c>
      <c r="D169" s="1" t="s">
        <v>248</v>
      </c>
      <c r="E169" s="19">
        <v>0</v>
      </c>
    </row>
    <row r="170" spans="1:5" x14ac:dyDescent="0.25">
      <c r="A170" s="6" t="s">
        <v>249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250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251</v>
      </c>
      <c r="B172" s="1" t="s">
        <v>63</v>
      </c>
      <c r="C172" s="1" t="s">
        <v>15</v>
      </c>
      <c r="D172" s="8">
        <f>E169/E2</f>
        <v>0</v>
      </c>
    </row>
    <row r="173" spans="1:5" ht="31.5" x14ac:dyDescent="0.25">
      <c r="A173" s="6" t="s">
        <v>252</v>
      </c>
      <c r="B173" s="1" t="s">
        <v>55</v>
      </c>
      <c r="C173" s="1" t="s">
        <v>7</v>
      </c>
      <c r="D173" s="1" t="s">
        <v>253</v>
      </c>
      <c r="E173" s="19">
        <v>5611.75</v>
      </c>
    </row>
    <row r="174" spans="1:5" x14ac:dyDescent="0.25">
      <c r="A174" s="6" t="s">
        <v>254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255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256</v>
      </c>
      <c r="B176" s="1" t="s">
        <v>63</v>
      </c>
      <c r="C176" s="1" t="s">
        <v>15</v>
      </c>
      <c r="D176" s="8">
        <f>E173/E2</f>
        <v>11.371096836943527</v>
      </c>
    </row>
    <row r="177" spans="1:6" ht="31.5" x14ac:dyDescent="0.25">
      <c r="A177" s="6" t="s">
        <v>257</v>
      </c>
      <c r="B177" s="1" t="s">
        <v>55</v>
      </c>
      <c r="C177" s="1" t="s">
        <v>7</v>
      </c>
      <c r="D177" s="1" t="s">
        <v>258</v>
      </c>
      <c r="E177" s="19">
        <v>3666.98</v>
      </c>
    </row>
    <row r="178" spans="1:6" x14ac:dyDescent="0.25">
      <c r="A178" s="6" t="s">
        <v>259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260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261</v>
      </c>
      <c r="B180" s="1" t="s">
        <v>63</v>
      </c>
      <c r="C180" s="1" t="s">
        <v>15</v>
      </c>
      <c r="D180" s="8">
        <f>E177/E2</f>
        <v>7.4304066786893888</v>
      </c>
    </row>
    <row r="181" spans="1:6" ht="31.5" x14ac:dyDescent="0.25">
      <c r="A181" s="6"/>
      <c r="B181" s="1" t="s">
        <v>55</v>
      </c>
      <c r="C181" s="1" t="s">
        <v>7</v>
      </c>
      <c r="D181" s="8" t="s">
        <v>262</v>
      </c>
      <c r="E181" s="19">
        <v>0</v>
      </c>
    </row>
    <row r="182" spans="1:6" x14ac:dyDescent="0.25">
      <c r="A182" s="6"/>
      <c r="B182" s="1" t="s">
        <v>58</v>
      </c>
      <c r="C182" s="1" t="s">
        <v>7</v>
      </c>
      <c r="D182" s="8" t="s">
        <v>112</v>
      </c>
    </row>
    <row r="183" spans="1:6" x14ac:dyDescent="0.25">
      <c r="A183" s="6"/>
      <c r="B183" s="1" t="s">
        <v>3</v>
      </c>
      <c r="C183" s="1" t="s">
        <v>7</v>
      </c>
      <c r="D183" s="8" t="s">
        <v>61</v>
      </c>
    </row>
    <row r="184" spans="1:6" x14ac:dyDescent="0.25">
      <c r="A184" s="6"/>
      <c r="B184" s="1" t="s">
        <v>63</v>
      </c>
      <c r="C184" s="1" t="s">
        <v>15</v>
      </c>
      <c r="D184" s="8">
        <f>E181/E2</f>
        <v>0</v>
      </c>
    </row>
    <row r="185" spans="1:6" ht="47.25" x14ac:dyDescent="0.25">
      <c r="A185" s="18" t="s">
        <v>263</v>
      </c>
      <c r="B185" s="3" t="s">
        <v>50</v>
      </c>
      <c r="C185" s="3" t="s">
        <v>7</v>
      </c>
      <c r="D185" s="3" t="s">
        <v>264</v>
      </c>
    </row>
    <row r="186" spans="1:6" ht="18.75" x14ac:dyDescent="0.25">
      <c r="A186" s="6" t="s">
        <v>265</v>
      </c>
      <c r="B186" s="1" t="s">
        <v>53</v>
      </c>
      <c r="C186" s="1" t="s">
        <v>15</v>
      </c>
      <c r="D186" s="1">
        <f>E187+E191+E195+E199+E203+E207+E211+E215+E219+E223</f>
        <v>5111.45</v>
      </c>
      <c r="F186" s="13"/>
    </row>
    <row r="187" spans="1:6" ht="31.5" x14ac:dyDescent="0.25">
      <c r="A187" s="6" t="s">
        <v>266</v>
      </c>
      <c r="B187" s="1" t="s">
        <v>55</v>
      </c>
      <c r="C187" s="1" t="s">
        <v>7</v>
      </c>
      <c r="D187" s="1" t="s">
        <v>267</v>
      </c>
      <c r="E187" s="19">
        <v>0</v>
      </c>
    </row>
    <row r="188" spans="1:6" x14ac:dyDescent="0.25">
      <c r="A188" s="6" t="s">
        <v>268</v>
      </c>
      <c r="B188" s="1" t="s">
        <v>58</v>
      </c>
      <c r="C188" s="1" t="s">
        <v>7</v>
      </c>
      <c r="D188" s="1" t="s">
        <v>112</v>
      </c>
    </row>
    <row r="189" spans="1:6" x14ac:dyDescent="0.25">
      <c r="A189" s="6" t="s">
        <v>269</v>
      </c>
      <c r="B189" s="1" t="s">
        <v>3</v>
      </c>
      <c r="C189" s="1" t="s">
        <v>7</v>
      </c>
      <c r="D189" s="1" t="s">
        <v>61</v>
      </c>
    </row>
    <row r="190" spans="1:6" x14ac:dyDescent="0.25">
      <c r="A190" s="6" t="s">
        <v>270</v>
      </c>
      <c r="B190" s="1" t="s">
        <v>63</v>
      </c>
      <c r="C190" s="1" t="s">
        <v>15</v>
      </c>
      <c r="D190" s="1">
        <v>0</v>
      </c>
    </row>
    <row r="191" spans="1:6" ht="31.5" x14ac:dyDescent="0.25">
      <c r="A191" s="6" t="s">
        <v>271</v>
      </c>
      <c r="B191" s="1" t="s">
        <v>55</v>
      </c>
      <c r="C191" s="1" t="s">
        <v>7</v>
      </c>
      <c r="D191" s="1" t="s">
        <v>272</v>
      </c>
      <c r="E191" s="19">
        <v>0</v>
      </c>
    </row>
    <row r="192" spans="1:6" x14ac:dyDescent="0.25">
      <c r="A192" s="6" t="s">
        <v>273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274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275</v>
      </c>
      <c r="B194" s="1" t="s">
        <v>63</v>
      </c>
      <c r="C194" s="1" t="s">
        <v>15</v>
      </c>
      <c r="D194" s="8">
        <f>E191/E2</f>
        <v>0</v>
      </c>
    </row>
    <row r="195" spans="1:5" ht="31.5" x14ac:dyDescent="0.25">
      <c r="A195" s="6" t="s">
        <v>276</v>
      </c>
      <c r="B195" s="1" t="s">
        <v>55</v>
      </c>
      <c r="C195" s="1" t="s">
        <v>7</v>
      </c>
      <c r="D195" s="1" t="s">
        <v>277</v>
      </c>
      <c r="E195" s="19">
        <v>0</v>
      </c>
    </row>
    <row r="196" spans="1:5" x14ac:dyDescent="0.25">
      <c r="A196" s="6" t="s">
        <v>278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279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280</v>
      </c>
      <c r="B198" s="1" t="s">
        <v>63</v>
      </c>
      <c r="C198" s="1" t="s">
        <v>15</v>
      </c>
      <c r="D198" s="1">
        <v>0</v>
      </c>
    </row>
    <row r="199" spans="1:5" ht="31.5" x14ac:dyDescent="0.25">
      <c r="A199" s="6" t="s">
        <v>281</v>
      </c>
      <c r="B199" s="1" t="s">
        <v>55</v>
      </c>
      <c r="C199" s="1" t="s">
        <v>7</v>
      </c>
      <c r="D199" s="1" t="s">
        <v>282</v>
      </c>
      <c r="E199" s="19">
        <v>0</v>
      </c>
    </row>
    <row r="200" spans="1:5" x14ac:dyDescent="0.25">
      <c r="A200" s="6" t="s">
        <v>283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284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285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286</v>
      </c>
      <c r="B203" s="1" t="s">
        <v>55</v>
      </c>
      <c r="C203" s="1" t="s">
        <v>7</v>
      </c>
      <c r="D203" s="1" t="s">
        <v>287</v>
      </c>
      <c r="E203" s="19">
        <v>4829.12</v>
      </c>
    </row>
    <row r="204" spans="1:5" x14ac:dyDescent="0.25">
      <c r="A204" s="6" t="s">
        <v>288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289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290</v>
      </c>
      <c r="B206" s="1" t="s">
        <v>63</v>
      </c>
      <c r="C206" s="1" t="s">
        <v>15</v>
      </c>
      <c r="D206" s="8">
        <f>E203/E2</f>
        <v>9.7852525784685209</v>
      </c>
    </row>
    <row r="207" spans="1:5" ht="31.5" x14ac:dyDescent="0.25">
      <c r="A207" s="6" t="s">
        <v>291</v>
      </c>
      <c r="B207" s="1" t="s">
        <v>55</v>
      </c>
      <c r="C207" s="1" t="s">
        <v>7</v>
      </c>
      <c r="D207" s="1" t="s">
        <v>292</v>
      </c>
      <c r="E207" s="19">
        <v>0</v>
      </c>
    </row>
    <row r="208" spans="1:5" x14ac:dyDescent="0.25">
      <c r="A208" s="6" t="s">
        <v>293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294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295</v>
      </c>
      <c r="B210" s="1" t="s">
        <v>63</v>
      </c>
      <c r="C210" s="1" t="s">
        <v>15</v>
      </c>
      <c r="D210" s="8">
        <f>E207/E2</f>
        <v>0</v>
      </c>
    </row>
    <row r="211" spans="1:6" ht="31.5" x14ac:dyDescent="0.25">
      <c r="A211" s="6" t="s">
        <v>296</v>
      </c>
      <c r="B211" s="1" t="s">
        <v>55</v>
      </c>
      <c r="C211" s="1" t="s">
        <v>7</v>
      </c>
      <c r="D211" s="1" t="s">
        <v>297</v>
      </c>
      <c r="E211" s="19">
        <v>0</v>
      </c>
    </row>
    <row r="212" spans="1:6" x14ac:dyDescent="0.25">
      <c r="A212" s="6" t="s">
        <v>298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299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300</v>
      </c>
      <c r="B214" s="1" t="s">
        <v>63</v>
      </c>
      <c r="C214" s="1" t="s">
        <v>15</v>
      </c>
      <c r="D214" s="8">
        <f>E211/E2</f>
        <v>0</v>
      </c>
    </row>
    <row r="215" spans="1:6" ht="31.5" x14ac:dyDescent="0.25">
      <c r="A215" s="6" t="s">
        <v>301</v>
      </c>
      <c r="B215" s="1" t="s">
        <v>55</v>
      </c>
      <c r="C215" s="1" t="s">
        <v>7</v>
      </c>
      <c r="D215" s="1" t="s">
        <v>302</v>
      </c>
      <c r="E215" s="19">
        <v>109.95</v>
      </c>
    </row>
    <row r="216" spans="1:6" x14ac:dyDescent="0.25">
      <c r="A216" s="6" t="s">
        <v>303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304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305</v>
      </c>
      <c r="B218" s="1" t="s">
        <v>63</v>
      </c>
      <c r="C218" s="1" t="s">
        <v>15</v>
      </c>
      <c r="D218" s="8">
        <f>E215/E2</f>
        <v>0.22279183805799277</v>
      </c>
    </row>
    <row r="219" spans="1:6" ht="31.5" x14ac:dyDescent="0.25">
      <c r="A219" s="6" t="s">
        <v>306</v>
      </c>
      <c r="B219" s="1" t="s">
        <v>55</v>
      </c>
      <c r="C219" s="1" t="s">
        <v>7</v>
      </c>
      <c r="D219" s="1" t="s">
        <v>307</v>
      </c>
      <c r="E219" s="19">
        <v>172.38</v>
      </c>
    </row>
    <row r="220" spans="1:6" x14ac:dyDescent="0.25">
      <c r="A220" s="6" t="s">
        <v>308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309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310</v>
      </c>
      <c r="B222" s="1" t="s">
        <v>63</v>
      </c>
      <c r="C222" s="1" t="s">
        <v>15</v>
      </c>
      <c r="D222" s="8">
        <f>E219/E2</f>
        <v>0.34929383396486391</v>
      </c>
    </row>
    <row r="223" spans="1:6" ht="31.5" x14ac:dyDescent="0.25">
      <c r="A223" s="6" t="s">
        <v>311</v>
      </c>
      <c r="B223" s="1" t="s">
        <v>55</v>
      </c>
      <c r="C223" s="1" t="s">
        <v>7</v>
      </c>
      <c r="D223" s="1" t="s">
        <v>312</v>
      </c>
      <c r="E223" s="19">
        <v>0</v>
      </c>
      <c r="F223" s="19" t="s">
        <v>313</v>
      </c>
    </row>
    <row r="224" spans="1:6" x14ac:dyDescent="0.25">
      <c r="A224" s="6" t="s">
        <v>314</v>
      </c>
      <c r="B224" s="1" t="s">
        <v>58</v>
      </c>
      <c r="C224" s="1" t="s">
        <v>7</v>
      </c>
      <c r="D224" s="1" t="s">
        <v>112</v>
      </c>
    </row>
    <row r="225" spans="1:5" x14ac:dyDescent="0.25">
      <c r="A225" s="6" t="s">
        <v>315</v>
      </c>
      <c r="B225" s="1" t="s">
        <v>3</v>
      </c>
      <c r="C225" s="1" t="s">
        <v>7</v>
      </c>
      <c r="D225" s="1" t="s">
        <v>316</v>
      </c>
    </row>
    <row r="226" spans="1:5" x14ac:dyDescent="0.25">
      <c r="A226" s="6" t="s">
        <v>317</v>
      </c>
      <c r="B226" s="1" t="s">
        <v>63</v>
      </c>
      <c r="C226" s="1" t="s">
        <v>15</v>
      </c>
      <c r="D226" s="8">
        <f>E223/E2</f>
        <v>0</v>
      </c>
    </row>
    <row r="227" spans="1:5" x14ac:dyDescent="0.25">
      <c r="A227" s="6"/>
      <c r="B227" s="3" t="s">
        <v>318</v>
      </c>
      <c r="C227" s="1" t="s">
        <v>15</v>
      </c>
      <c r="D227" s="14">
        <f>SUM(D28,D34,D60,D66,D72,D78,D84,D94,D152,D186)</f>
        <v>47454.437999999995</v>
      </c>
    </row>
    <row r="228" spans="1:5" x14ac:dyDescent="0.25">
      <c r="A228" s="20" t="s">
        <v>319</v>
      </c>
      <c r="B228" s="20"/>
      <c r="C228" s="20"/>
      <c r="D228" s="20"/>
    </row>
    <row r="229" spans="1:5" x14ac:dyDescent="0.25">
      <c r="A229" s="6" t="s">
        <v>320</v>
      </c>
      <c r="B229" s="1" t="s">
        <v>321</v>
      </c>
      <c r="C229" s="1" t="s">
        <v>322</v>
      </c>
      <c r="D229" s="1">
        <v>2</v>
      </c>
      <c r="E229" s="19" t="s">
        <v>355</v>
      </c>
    </row>
    <row r="230" spans="1:5" x14ac:dyDescent="0.25">
      <c r="A230" s="6" t="s">
        <v>323</v>
      </c>
      <c r="B230" s="1" t="s">
        <v>324</v>
      </c>
      <c r="C230" s="1" t="s">
        <v>322</v>
      </c>
      <c r="D230" s="1">
        <v>1</v>
      </c>
      <c r="E230" s="19" t="s">
        <v>355</v>
      </c>
    </row>
    <row r="231" spans="1:5" x14ac:dyDescent="0.25">
      <c r="A231" s="6" t="s">
        <v>325</v>
      </c>
      <c r="B231" s="1" t="s">
        <v>326</v>
      </c>
      <c r="C231" s="1" t="s">
        <v>322</v>
      </c>
      <c r="D231" s="1">
        <v>1</v>
      </c>
      <c r="E231" s="19" t="s">
        <v>355</v>
      </c>
    </row>
    <row r="232" spans="1:5" x14ac:dyDescent="0.25">
      <c r="A232" s="6" t="s">
        <v>327</v>
      </c>
      <c r="B232" s="1" t="s">
        <v>328</v>
      </c>
      <c r="C232" s="1" t="s">
        <v>15</v>
      </c>
      <c r="D232" s="1">
        <v>-15617.79</v>
      </c>
      <c r="E232" s="19" t="s">
        <v>355</v>
      </c>
    </row>
    <row r="233" spans="1:5" x14ac:dyDescent="0.25">
      <c r="A233" s="20" t="s">
        <v>329</v>
      </c>
      <c r="B233" s="20"/>
      <c r="C233" s="20"/>
      <c r="D233" s="20"/>
    </row>
    <row r="234" spans="1:5" ht="31.5" x14ac:dyDescent="0.25">
      <c r="A234" s="6" t="s">
        <v>330</v>
      </c>
      <c r="B234" s="1" t="s">
        <v>14</v>
      </c>
      <c r="C234" s="1" t="s">
        <v>15</v>
      </c>
      <c r="D234" s="1">
        <v>0</v>
      </c>
      <c r="E234" s="19" t="s">
        <v>331</v>
      </c>
    </row>
    <row r="235" spans="1:5" ht="31.5" x14ac:dyDescent="0.25">
      <c r="A235" s="6" t="s">
        <v>332</v>
      </c>
      <c r="B235" s="1" t="s">
        <v>17</v>
      </c>
      <c r="C235" s="1" t="s">
        <v>15</v>
      </c>
      <c r="D235" s="1">
        <v>0</v>
      </c>
      <c r="E235" s="19" t="s">
        <v>331</v>
      </c>
    </row>
    <row r="236" spans="1:5" ht="31.5" x14ac:dyDescent="0.25">
      <c r="A236" s="6" t="s">
        <v>333</v>
      </c>
      <c r="B236" s="1" t="s">
        <v>19</v>
      </c>
      <c r="C236" s="1" t="s">
        <v>15</v>
      </c>
      <c r="D236" s="1">
        <v>0</v>
      </c>
      <c r="E236" s="19" t="s">
        <v>331</v>
      </c>
    </row>
    <row r="237" spans="1:5" ht="31.5" x14ac:dyDescent="0.25">
      <c r="A237" s="6" t="s">
        <v>334</v>
      </c>
      <c r="B237" s="1" t="s">
        <v>43</v>
      </c>
      <c r="C237" s="1" t="s">
        <v>15</v>
      </c>
      <c r="D237" s="1">
        <v>0</v>
      </c>
      <c r="E237" s="19" t="s">
        <v>331</v>
      </c>
    </row>
    <row r="238" spans="1:5" ht="31.5" x14ac:dyDescent="0.25">
      <c r="A238" s="6" t="s">
        <v>335</v>
      </c>
      <c r="B238" s="1" t="s">
        <v>336</v>
      </c>
      <c r="C238" s="1" t="s">
        <v>15</v>
      </c>
      <c r="D238" s="1">
        <v>0</v>
      </c>
      <c r="E238" s="19" t="s">
        <v>331</v>
      </c>
    </row>
    <row r="239" spans="1:5" ht="31.5" x14ac:dyDescent="0.25">
      <c r="A239" s="6" t="s">
        <v>337</v>
      </c>
      <c r="B239" s="1" t="s">
        <v>47</v>
      </c>
      <c r="C239" s="1" t="s">
        <v>15</v>
      </c>
      <c r="D239" s="1">
        <v>0</v>
      </c>
      <c r="E239" s="19" t="s">
        <v>331</v>
      </c>
    </row>
    <row r="240" spans="1:5" x14ac:dyDescent="0.25">
      <c r="A240" s="20" t="s">
        <v>338</v>
      </c>
      <c r="B240" s="20"/>
      <c r="C240" s="20"/>
      <c r="D240" s="20"/>
      <c r="E240" s="10"/>
    </row>
    <row r="241" spans="1:5" ht="31.5" x14ac:dyDescent="0.25">
      <c r="A241" s="6" t="s">
        <v>339</v>
      </c>
      <c r="B241" s="1" t="s">
        <v>321</v>
      </c>
      <c r="C241" s="1" t="s">
        <v>322</v>
      </c>
      <c r="D241" s="1">
        <v>0</v>
      </c>
      <c r="E241" s="19" t="s">
        <v>331</v>
      </c>
    </row>
    <row r="242" spans="1:5" ht="31.5" x14ac:dyDescent="0.25">
      <c r="A242" s="6" t="s">
        <v>340</v>
      </c>
      <c r="B242" s="1" t="s">
        <v>324</v>
      </c>
      <c r="C242" s="1" t="s">
        <v>322</v>
      </c>
      <c r="D242" s="1">
        <v>0</v>
      </c>
      <c r="E242" s="19" t="s">
        <v>331</v>
      </c>
    </row>
    <row r="243" spans="1:5" ht="31.5" x14ac:dyDescent="0.25">
      <c r="A243" s="6" t="s">
        <v>341</v>
      </c>
      <c r="B243" s="1" t="s">
        <v>342</v>
      </c>
      <c r="C243" s="1" t="s">
        <v>322</v>
      </c>
      <c r="D243" s="1">
        <v>0</v>
      </c>
      <c r="E243" s="19" t="s">
        <v>331</v>
      </c>
    </row>
    <row r="244" spans="1:5" ht="31.5" x14ac:dyDescent="0.25">
      <c r="A244" s="6" t="s">
        <v>343</v>
      </c>
      <c r="B244" s="1" t="s">
        <v>328</v>
      </c>
      <c r="C244" s="1" t="s">
        <v>15</v>
      </c>
      <c r="D244" s="1">
        <v>0</v>
      </c>
      <c r="E244" s="19" t="s">
        <v>331</v>
      </c>
    </row>
    <row r="245" spans="1:5" x14ac:dyDescent="0.25">
      <c r="A245" s="20" t="s">
        <v>344</v>
      </c>
      <c r="B245" s="20"/>
      <c r="C245" s="20"/>
      <c r="D245" s="20"/>
    </row>
    <row r="246" spans="1:5" x14ac:dyDescent="0.25">
      <c r="A246" s="6" t="s">
        <v>345</v>
      </c>
      <c r="B246" s="1" t="s">
        <v>346</v>
      </c>
      <c r="C246" s="1" t="s">
        <v>322</v>
      </c>
      <c r="D246" s="1">
        <v>3</v>
      </c>
      <c r="E246" s="19" t="s">
        <v>347</v>
      </c>
    </row>
    <row r="247" spans="1:5" x14ac:dyDescent="0.25">
      <c r="A247" s="6" t="s">
        <v>348</v>
      </c>
      <c r="B247" s="1" t="s">
        <v>349</v>
      </c>
      <c r="C247" s="1" t="s">
        <v>322</v>
      </c>
      <c r="D247" s="1">
        <v>0</v>
      </c>
      <c r="E247" s="19" t="s">
        <v>347</v>
      </c>
    </row>
    <row r="248" spans="1:5" ht="31.5" x14ac:dyDescent="0.25">
      <c r="A248" s="6" t="s">
        <v>350</v>
      </c>
      <c r="B248" s="1" t="s">
        <v>351</v>
      </c>
      <c r="C248" s="1" t="s">
        <v>15</v>
      </c>
      <c r="D248" s="1">
        <v>1800</v>
      </c>
      <c r="E248" s="19" t="s">
        <v>347</v>
      </c>
    </row>
    <row r="252" spans="1:5" x14ac:dyDescent="0.25">
      <c r="A252" s="26" t="s">
        <v>352</v>
      </c>
      <c r="B252" s="26"/>
      <c r="D252" s="27" t="s">
        <v>353</v>
      </c>
    </row>
  </sheetData>
  <sheetProtection algorithmName="SHA-512" hashValue="RxnuYrr+pdc4B9j+j9MYkWoAvRGBJqwtMSfkp/0WeD5+UdRD5WJyfEsQ/Ni+RKW27/lWNwLoRoZrl5C9KRih+A==" saltValue="vzkIL+63j8CHRKxItM5jpw==" spinCount="100000" sheet="1" objects="1" scenarios="1"/>
  <mergeCells count="9">
    <mergeCell ref="A2:D2"/>
    <mergeCell ref="A8:D8"/>
    <mergeCell ref="A26:D26"/>
    <mergeCell ref="A252:B252"/>
    <mergeCell ref="F85:F86"/>
    <mergeCell ref="A228:D228"/>
    <mergeCell ref="A233:D233"/>
    <mergeCell ref="A240:D240"/>
    <mergeCell ref="A245:D24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2020-04-06T14:45:44Z</dcterms:modified>
</cp:coreProperties>
</file>