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Лист1!$A$1:$D$256</definedName>
  </definedNames>
  <calcPr calcId="162913"/>
</workbook>
</file>

<file path=xl/calcChain.xml><?xml version="1.0" encoding="utf-8"?>
<calcChain xmlns="http://schemas.openxmlformats.org/spreadsheetml/2006/main">
  <c r="D231" i="1" l="1"/>
  <c r="E111" i="1"/>
  <c r="D15" i="1"/>
  <c r="D14" i="1"/>
  <c r="D13" i="1"/>
  <c r="D11" i="1" l="1"/>
  <c r="D10" i="1"/>
  <c r="D9" i="1"/>
  <c r="E77" i="1" l="1"/>
  <c r="D82" i="1" l="1"/>
  <c r="D236" i="1" l="1"/>
  <c r="D235" i="1"/>
  <c r="D234" i="1"/>
  <c r="D233" i="1"/>
  <c r="E153" i="1"/>
  <c r="D156" i="1" s="1"/>
  <c r="E89" i="1"/>
  <c r="E60" i="1"/>
  <c r="E28" i="1"/>
  <c r="D72" i="1" l="1"/>
  <c r="D146" i="1"/>
  <c r="D150" i="1" l="1"/>
  <c r="D152" i="1" l="1"/>
  <c r="D84" i="1" l="1"/>
  <c r="D88" i="1" s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0" i="1"/>
  <c r="D24" i="1" s="1"/>
  <c r="D17" i="1" l="1"/>
  <c r="D16" i="1" s="1"/>
  <c r="D22" i="1" s="1"/>
</calcChain>
</file>

<file path=xl/sharedStrings.xml><?xml version="1.0" encoding="utf-8"?>
<sst xmlns="http://schemas.openxmlformats.org/spreadsheetml/2006/main" count="922" uniqueCount="369">
  <si>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</si>
  <si>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</si>
  <si>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</si>
  <si>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</si>
  <si>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</si>
  <si>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</si>
  <si>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</si>
  <si>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</si>
  <si>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</si>
  <si>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</si>
  <si>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</si>
  <si>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</si>
  <si>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</si>
  <si>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</si>
  <si>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</si>
  <si>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</si>
  <si>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</si>
  <si>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</si>
  <si>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</si>
  <si>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</si>
  <si>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</si>
  <si>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</si>
  <si>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</si>
  <si>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</si>
  <si>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</si>
  <si>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</si>
  <si>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</si>
  <si>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</si>
  <si>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</si>
  <si>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</si>
  <si>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</si>
  <si>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</si>
  <si>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</si>
  <si>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</si>
  <si>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</si>
  <si>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</si>
  <si>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</si>
  <si>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</si>
  <si>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</si>
  <si>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</si>
  <si>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</si>
  <si>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</si>
  <si>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</si>
  <si>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</si>
  <si>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</si>
  <si>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</si>
  <si>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</si>
  <si>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</si>
  <si>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</si>
  <si>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</si>
  <si>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</si>
  <si>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</si>
  <si>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</si>
  <si>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</si>
  <si>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</si>
  <si>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</si>
  <si>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</si>
  <si>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</si>
  <si>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</si>
  <si>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</si>
  <si>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</si>
  <si>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</si>
  <si>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</si>
  <si>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</si>
  <si>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</si>
  <si>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</si>
  <si>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</si>
  <si>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</si>
  <si>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</si>
  <si>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</si>
  <si>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</si>
  <si>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</si>
  <si>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</si>
  <si>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</si>
  <si>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</si>
  <si>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</si>
  <si>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</si>
  <si>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</si>
  <si>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</si>
  <si>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</si>
  <si>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</si>
  <si>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</si>
  <si>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</si>
  <si>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</si>
  <si>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</si>
  <si>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</si>
  <si>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</si>
  <si>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</si>
  <si>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</si>
  <si>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</si>
  <si>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</si>
  <si>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</si>
  <si>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</si>
  <si>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</si>
  <si>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</si>
  <si>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</si>
  <si>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</si>
  <si>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</si>
  <si>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</si>
  <si>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</si>
  <si>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</si>
  <si>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</si>
  <si>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</si>
  <si>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</si>
  <si>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</si>
  <si>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</si>
  <si>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</si>
  <si>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</si>
  <si>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</si>
  <si>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</si>
  <si>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</si>
  <si>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</si>
  <si>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</si>
  <si>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</si>
  <si>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</si>
  <si>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</si>
  <si>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</si>
  <si>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</si>
  <si>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</si>
  <si>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</si>
  <si>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</si>
  <si>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</si>
  <si>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</si>
  <si>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</si>
  <si>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</si>
  <si>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</si>
  <si>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</si>
  <si>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</si>
  <si>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</si>
  <si>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</si>
  <si>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</si>
  <si>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</si>
  <si>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</si>
  <si>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</si>
  <si>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</si>
  <si>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</si>
  <si>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</si>
  <si>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</si>
  <si>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</si>
  <si>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</si>
  <si>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</si>
  <si>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</si>
  <si>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</si>
  <si>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</si>
  <si>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</si>
  <si>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</si>
  <si>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</si>
  <si>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</si>
  <si>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</si>
  <si>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</si>
  <si>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</si>
  <si>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</si>
  <si>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</si>
  <si>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</si>
  <si>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</si>
  <si>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</si>
  <si>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</si>
  <si>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</si>
  <si>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</si>
  <si>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</si>
  <si>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</si>
  <si>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</si>
  <si>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</si>
  <si>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</si>
  <si>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</si>
  <si>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</si>
  <si>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</si>
  <si>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</si>
  <si>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</si>
  <si>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</si>
  <si>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</si>
  <si>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</si>
  <si>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</si>
  <si>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</si>
  <si>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</si>
  <si>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</si>
  <si>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</si>
  <si>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</si>
  <si>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</si>
  <si>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</si>
  <si>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</si>
  <si>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</si>
  <si>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</si>
  <si>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</si>
  <si>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</si>
  <si>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</si>
  <si>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</si>
  <si>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</si>
  <si>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</si>
  <si>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</si>
  <si>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</si>
  <si>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</si>
  <si>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</si>
  <si>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</si>
  <si>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</si>
  <si>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</si>
  <si>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</si>
  <si>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</si>
  <si>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</si>
  <si>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</si>
  <si>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</si>
  <si>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</si>
  <si>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</si>
  <si>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</si>
  <si>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</si>
  <si>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</si>
  <si>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</si>
  <si>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</si>
  <si>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</si>
  <si>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</si>
  <si>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</si>
  <si>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</si>
  <si>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</si>
  <si>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</si>
  <si>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</si>
  <si>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</si>
  <si>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</si>
  <si>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</si>
  <si>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</si>
  <si>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</si>
  <si>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</si>
  <si>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</si>
  <si>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</si>
  <si>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</si>
  <si>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</si>
  <si>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</si>
  <si>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</si>
  <si>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</si>
  <si>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</si>
  <si>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</si>
  <si>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</si>
  <si>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</si>
  <si>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</si>
  <si>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</si>
  <si>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</si>
  <si>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</si>
  <si>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</si>
  <si>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</si>
  <si>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</si>
  <si>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</si>
  <si>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</si>
  <si>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</si>
  <si>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</si>
  <si>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</si>
  <si>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</si>
  <si>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</si>
  <si>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</si>
  <si>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</si>
  <si>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</si>
  <si>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</si>
  <si>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</si>
  <si>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</si>
  <si>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</si>
  <si>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</si>
  <si>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</si>
  <si>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</si>
  <si>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</si>
  <si>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</si>
  <si>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</si>
  <si>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</si>
  <si>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</si>
  <si>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</si>
  <si>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</si>
  <si>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</si>
  <si>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</si>
  <si>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</si>
  <si>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</si>
  <si>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</si>
  <si>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</si>
  <si>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</si>
  <si>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</si>
  <si>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</si>
  <si>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</si>
  <si>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</si>
  <si>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</si>
  <si>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</si>
  <si>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</si>
  <si>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</si>
  <si>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</si>
  <si>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</si>
  <si>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</si>
  <si>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</si>
  <si>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</si>
  <si>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</si>
  <si>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</si>
  <si>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</si>
  <si>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</si>
  <si>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</si>
  <si>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</si>
  <si>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</si>
  <si>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</si>
  <si>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</si>
  <si>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</si>
  <si>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</si>
  <si>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</si>
  <si>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</si>
  <si>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</si>
  <si>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</si>
  <si>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</si>
  <si>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</si>
  <si>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</si>
  <si>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</si>
  <si>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</si>
  <si>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</si>
  <si>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</si>
  <si>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</si>
  <si>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</si>
  <si>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</si>
  <si>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</si>
  <si>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</si>
  <si>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</si>
  <si>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</si>
  <si>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</si>
  <si>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</si>
  <si>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</si>
  <si>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</si>
  <si>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</si>
  <si>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</si>
  <si>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</si>
  <si>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</si>
  <si>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</si>
  <si>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</si>
  <si>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</si>
  <si>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</si>
  <si>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</si>
  <si>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</si>
  <si>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</si>
  <si>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</si>
  <si>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</si>
  <si>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</si>
  <si>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</si>
  <si>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</si>
  <si>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</si>
  <si>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</si>
  <si>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</si>
  <si>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</si>
  <si>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</si>
  <si>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</si>
  <si>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</si>
  <si>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</si>
  <si>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</si>
  <si>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</si>
  <si>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</si>
  <si>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</si>
  <si>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</si>
  <si>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</si>
  <si>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</si>
  <si>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</si>
  <si>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</si>
  <si>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</si>
  <si>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</si>
  <si>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</si>
  <si>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</si>
  <si>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</si>
  <si>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</si>
  <si>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</si>
  <si>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</si>
  <si>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</si>
  <si>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</si>
  <si>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</si>
  <si>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</si>
  <si>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</si>
  <si>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</si>
  <si>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</si>
  <si>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</si>
  <si>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№63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</si>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</sst>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63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0.26</v>
          </cell>
        </row>
        <row r="24">
          <cell r="D24">
            <v>-45550.064036285723</v>
          </cell>
        </row>
        <row r="25">
          <cell r="D25">
            <v>9988.07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Y4">
            <v>405.7</v>
          </cell>
        </row>
        <row r="39">
          <cell r="FY39">
            <v>0.44090200000000002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9">
          <cell r="I39">
            <v>0.26</v>
          </cell>
          <cell r="P39">
            <v>3797.3520000000003</v>
          </cell>
          <cell r="U39">
            <v>4308.5339999999997</v>
          </cell>
          <cell r="AD39">
            <v>-5306.64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4">
          <cell r="GW1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Y123">
            <v>23149.831076400002</v>
          </cell>
        </row>
        <row r="124">
          <cell r="FY124">
            <v>25290.388662000016</v>
          </cell>
        </row>
        <row r="125">
          <cell r="FY125">
            <v>5965.7373600000001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60" zoomScaleNormal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6.140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9" width="9.140625" style="19" hidden="1" customWidth="1"/>
    <col min="10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365</v>
      </c>
      <c r="B2" s="23"/>
      <c r="C2" s="23"/>
      <c r="D2" s="23"/>
      <c r="E2" s="19">
        <v>405.7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368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0.26</v>
      </c>
      <c r="E9" s="19" t="s">
        <v>362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-45550.064036285723</v>
      </c>
      <c r="E10" s="19" t="s">
        <v>362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[1]Лист1!$D$25</f>
        <v>9988.07</v>
      </c>
      <c r="E11" s="19" t="s">
        <v>362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54405.957098400017</v>
      </c>
      <c r="E12" s="19" t="s">
        <v>363</v>
      </c>
    </row>
    <row r="13" spans="1:22" x14ac:dyDescent="0.25">
      <c r="A13" s="6" t="s">
        <v>22</v>
      </c>
      <c r="B13" s="24" t="s">
        <v>23</v>
      </c>
      <c r="C13" s="1" t="s">
        <v>15</v>
      </c>
      <c r="D13" s="7">
        <f>'[5]ГУК 2019'!$FY$124</f>
        <v>25290.388662000016</v>
      </c>
      <c r="E13" s="19" t="s">
        <v>363</v>
      </c>
    </row>
    <row r="14" spans="1:22" x14ac:dyDescent="0.25">
      <c r="A14" s="6" t="s">
        <v>24</v>
      </c>
      <c r="B14" s="24" t="s">
        <v>25</v>
      </c>
      <c r="C14" s="1" t="s">
        <v>15</v>
      </c>
      <c r="D14" s="7">
        <f>'[5]ГУК 2019'!$FY$123</f>
        <v>23149.831076400002</v>
      </c>
      <c r="E14" s="19" t="s">
        <v>363</v>
      </c>
    </row>
    <row r="15" spans="1:22" x14ac:dyDescent="0.25">
      <c r="A15" s="6" t="s">
        <v>26</v>
      </c>
      <c r="B15" s="24" t="s">
        <v>27</v>
      </c>
      <c r="C15" s="1" t="s">
        <v>15</v>
      </c>
      <c r="D15" s="7">
        <f>'[5]ГУК 2019'!$FY$125</f>
        <v>5965.7373600000001</v>
      </c>
      <c r="E15" s="19" t="s">
        <v>363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44964.86709840002</v>
      </c>
      <c r="E16" s="19">
        <v>44038.44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D12-D25+D236+D252</f>
        <v>44964.86709840002</v>
      </c>
      <c r="E17" s="19" t="s">
        <v>362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4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4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4">
        <v>0</v>
      </c>
      <c r="E20" s="19" t="s">
        <v>362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4">
        <v>0</v>
      </c>
      <c r="E21" s="19" t="s">
        <v>362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-584.93693788570295</v>
      </c>
      <c r="E22" s="19" t="s">
        <v>362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v>0</v>
      </c>
      <c r="E23" s="19" t="s">
        <v>362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D22-D231</f>
        <v>-61327.380234685705</v>
      </c>
      <c r="E24" s="19" t="s">
        <v>362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16434.45</v>
      </c>
      <c r="E25" s="19" t="s">
        <v>362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4308.5339999999997</v>
      </c>
      <c r="E28" s="16">
        <f>'[3]2018 непоср.'!$U$39</f>
        <v>4308.5339999999997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362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10.62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3797.3520000000003</v>
      </c>
      <c r="E60" s="16">
        <f>'[3]2018 непоср.'!$P$39</f>
        <v>3797.3520000000003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362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9.3600000000000012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5965.74</v>
      </c>
      <c r="E66" s="19">
        <v>5965.74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362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14.704806507271382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3640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3640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8.9721469065812176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5">
        <f>407.48+474.15</f>
        <v>881.63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881.63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364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110.20375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480</v>
      </c>
      <c r="F84" s="1">
        <v>0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480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f>D84/E2</f>
        <v>1.1831402514173035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6">
        <f>'[4]Выполненные работы 2018 г.'!$GW$124</f>
        <v>0</v>
      </c>
      <c r="F89" s="1">
        <f>F84</f>
        <v>0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10466.43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5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6">
        <v>580.55999999999995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1.4310081340892284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6">
        <v>278.58999999999997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0.6866896721715553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5">
        <v>4156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10.244022676854819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5">
        <f>856.69+1648.73</f>
        <v>2505.42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6.1755484348040426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1381.81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3.4059896475228002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6">
        <v>501.04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1.2350012324377619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6">
        <v>365.94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0.90199654917426675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6">
        <v>277.01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0.6827951688439734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361</v>
      </c>
      <c r="E143" s="15">
        <v>420.06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1.0353956125215678</v>
      </c>
      <c r="F146" s="10"/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19">
        <v>0</v>
      </c>
      <c r="F147" s="11"/>
      <c r="G147" s="12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223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224</v>
      </c>
      <c r="B151" s="3" t="s">
        <v>50</v>
      </c>
      <c r="C151" s="3" t="s">
        <v>7</v>
      </c>
      <c r="D151" s="3" t="s">
        <v>225</v>
      </c>
    </row>
    <row r="152" spans="1:7" x14ac:dyDescent="0.25">
      <c r="A152" s="6" t="s">
        <v>226</v>
      </c>
      <c r="B152" s="1" t="s">
        <v>53</v>
      </c>
      <c r="C152" s="1" t="s">
        <v>15</v>
      </c>
      <c r="D152" s="7">
        <f>E153+E157+E161+E165+E169+E173+E177+E181+E185</f>
        <v>18072.0672968</v>
      </c>
    </row>
    <row r="153" spans="1:7" ht="31.5" x14ac:dyDescent="0.25">
      <c r="A153" s="6" t="s">
        <v>227</v>
      </c>
      <c r="B153" s="1" t="s">
        <v>55</v>
      </c>
      <c r="C153" s="1" t="s">
        <v>7</v>
      </c>
      <c r="D153" s="1" t="s">
        <v>228</v>
      </c>
      <c r="E153" s="16">
        <f>'[2]гук(2016)'!$FY$39*12*'[2]гук(2016)'!$FY$4</f>
        <v>2146.4872968000004</v>
      </c>
      <c r="F153" s="19">
        <v>1</v>
      </c>
    </row>
    <row r="154" spans="1:7" x14ac:dyDescent="0.25">
      <c r="A154" s="6" t="s">
        <v>229</v>
      </c>
      <c r="B154" s="1" t="s">
        <v>58</v>
      </c>
      <c r="C154" s="1" t="s">
        <v>7</v>
      </c>
      <c r="D154" s="1" t="s">
        <v>230</v>
      </c>
    </row>
    <row r="155" spans="1:7" x14ac:dyDescent="0.25">
      <c r="A155" s="6" t="s">
        <v>231</v>
      </c>
      <c r="B155" s="1" t="s">
        <v>3</v>
      </c>
      <c r="C155" s="1" t="s">
        <v>7</v>
      </c>
      <c r="D155" s="1" t="s">
        <v>364</v>
      </c>
    </row>
    <row r="156" spans="1:7" x14ac:dyDescent="0.25">
      <c r="A156" s="6" t="s">
        <v>232</v>
      </c>
      <c r="B156" s="1" t="s">
        <v>63</v>
      </c>
      <c r="C156" s="1" t="s">
        <v>15</v>
      </c>
      <c r="D156" s="8">
        <f>E153/F153</f>
        <v>2146.4872968000004</v>
      </c>
    </row>
    <row r="157" spans="1:7" ht="31.5" x14ac:dyDescent="0.25">
      <c r="A157" s="6" t="s">
        <v>233</v>
      </c>
      <c r="B157" s="1" t="s">
        <v>55</v>
      </c>
      <c r="C157" s="1" t="s">
        <v>7</v>
      </c>
      <c r="D157" s="1" t="s">
        <v>234</v>
      </c>
      <c r="E157" s="19">
        <v>6584.63</v>
      </c>
    </row>
    <row r="158" spans="1:7" x14ac:dyDescent="0.25">
      <c r="A158" s="6" t="s">
        <v>235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236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237</v>
      </c>
      <c r="B160" s="1" t="s">
        <v>63</v>
      </c>
      <c r="C160" s="1" t="s">
        <v>15</v>
      </c>
      <c r="D160" s="8">
        <f>E157/E2</f>
        <v>16.230293320187332</v>
      </c>
    </row>
    <row r="161" spans="1:5" ht="31.5" x14ac:dyDescent="0.25">
      <c r="A161" s="6" t="s">
        <v>238</v>
      </c>
      <c r="B161" s="1" t="s">
        <v>55</v>
      </c>
      <c r="C161" s="1" t="s">
        <v>7</v>
      </c>
      <c r="D161" s="1" t="s">
        <v>239</v>
      </c>
      <c r="E161" s="19">
        <v>0</v>
      </c>
    </row>
    <row r="162" spans="1:5" x14ac:dyDescent="0.25">
      <c r="A162" s="6" t="s">
        <v>240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241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242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243</v>
      </c>
      <c r="B165" s="1" t="s">
        <v>55</v>
      </c>
      <c r="C165" s="1" t="s">
        <v>7</v>
      </c>
      <c r="D165" s="1" t="s">
        <v>244</v>
      </c>
      <c r="E165" s="19">
        <v>519.82000000000005</v>
      </c>
    </row>
    <row r="166" spans="1:5" x14ac:dyDescent="0.25">
      <c r="A166" s="6" t="s">
        <v>245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246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247</v>
      </c>
      <c r="B168" s="1" t="s">
        <v>63</v>
      </c>
      <c r="C168" s="1" t="s">
        <v>15</v>
      </c>
      <c r="D168" s="8">
        <f>E165/E2</f>
        <v>1.2812915947744641</v>
      </c>
    </row>
    <row r="169" spans="1:5" ht="31.5" x14ac:dyDescent="0.25">
      <c r="A169" s="6" t="s">
        <v>248</v>
      </c>
      <c r="B169" s="1" t="s">
        <v>55</v>
      </c>
      <c r="C169" s="1" t="s">
        <v>7</v>
      </c>
      <c r="D169" s="1" t="s">
        <v>249</v>
      </c>
      <c r="E169" s="19">
        <v>1550.76</v>
      </c>
    </row>
    <row r="170" spans="1:5" x14ac:dyDescent="0.25">
      <c r="A170" s="6" t="s">
        <v>250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251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252</v>
      </c>
      <c r="B172" s="1" t="s">
        <v>63</v>
      </c>
      <c r="C172" s="1" t="s">
        <v>15</v>
      </c>
      <c r="D172" s="8">
        <f>E169/E2</f>
        <v>3.822430367266453</v>
      </c>
    </row>
    <row r="173" spans="1:5" ht="31.5" x14ac:dyDescent="0.25">
      <c r="A173" s="6" t="s">
        <v>253</v>
      </c>
      <c r="B173" s="1" t="s">
        <v>55</v>
      </c>
      <c r="C173" s="1" t="s">
        <v>7</v>
      </c>
      <c r="D173" s="1" t="s">
        <v>254</v>
      </c>
      <c r="E173" s="19">
        <v>0</v>
      </c>
    </row>
    <row r="174" spans="1:5" x14ac:dyDescent="0.25">
      <c r="A174" s="6" t="s">
        <v>255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256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257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258</v>
      </c>
      <c r="B177" s="1" t="s">
        <v>55</v>
      </c>
      <c r="C177" s="1" t="s">
        <v>7</v>
      </c>
      <c r="D177" s="1" t="s">
        <v>259</v>
      </c>
      <c r="E177" s="19">
        <v>0</v>
      </c>
      <c r="F177" s="19" t="s">
        <v>260</v>
      </c>
    </row>
    <row r="178" spans="1:6" x14ac:dyDescent="0.25">
      <c r="A178" s="6" t="s">
        <v>261</v>
      </c>
      <c r="B178" s="1" t="s">
        <v>58</v>
      </c>
      <c r="C178" s="1" t="s">
        <v>7</v>
      </c>
      <c r="D178" s="1" t="s">
        <v>112</v>
      </c>
      <c r="F178" s="19" t="s">
        <v>61</v>
      </c>
    </row>
    <row r="179" spans="1:6" x14ac:dyDescent="0.25">
      <c r="A179" s="6" t="s">
        <v>262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263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264</v>
      </c>
      <c r="B181" s="1" t="s">
        <v>55</v>
      </c>
      <c r="C181" s="1" t="s">
        <v>7</v>
      </c>
      <c r="D181" s="1" t="s">
        <v>265</v>
      </c>
      <c r="E181" s="19">
        <v>7270.37</v>
      </c>
    </row>
    <row r="182" spans="1:6" x14ac:dyDescent="0.25">
      <c r="A182" s="6" t="s">
        <v>266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267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268</v>
      </c>
      <c r="B184" s="1" t="s">
        <v>63</v>
      </c>
      <c r="C184" s="1" t="s">
        <v>15</v>
      </c>
      <c r="D184" s="8">
        <f>E181/E2</f>
        <v>17.920557061868376</v>
      </c>
    </row>
    <row r="185" spans="1:6" ht="31.5" x14ac:dyDescent="0.25">
      <c r="A185" s="6"/>
      <c r="B185" s="1" t="s">
        <v>55</v>
      </c>
      <c r="C185" s="1" t="s">
        <v>7</v>
      </c>
      <c r="D185" s="8" t="s">
        <v>269</v>
      </c>
      <c r="E185" s="19">
        <v>0</v>
      </c>
    </row>
    <row r="186" spans="1:6" x14ac:dyDescent="0.25">
      <c r="A186" s="6"/>
      <c r="B186" s="1" t="s">
        <v>58</v>
      </c>
      <c r="C186" s="1" t="s">
        <v>7</v>
      </c>
      <c r="D186" s="8" t="s">
        <v>112</v>
      </c>
    </row>
    <row r="187" spans="1:6" x14ac:dyDescent="0.25">
      <c r="A187" s="6"/>
      <c r="B187" s="1" t="s">
        <v>3</v>
      </c>
      <c r="C187" s="1" t="s">
        <v>7</v>
      </c>
      <c r="D187" s="8" t="s">
        <v>61</v>
      </c>
    </row>
    <row r="188" spans="1:6" x14ac:dyDescent="0.25">
      <c r="A188" s="6"/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8" t="s">
        <v>270</v>
      </c>
      <c r="B189" s="3" t="s">
        <v>50</v>
      </c>
      <c r="C189" s="3" t="s">
        <v>7</v>
      </c>
      <c r="D189" s="3" t="s">
        <v>271</v>
      </c>
    </row>
    <row r="190" spans="1:6" ht="18.75" x14ac:dyDescent="0.25">
      <c r="A190" s="6" t="s">
        <v>272</v>
      </c>
      <c r="B190" s="1" t="s">
        <v>53</v>
      </c>
      <c r="C190" s="1" t="s">
        <v>15</v>
      </c>
      <c r="D190" s="1">
        <f>E191+E195+E199+E203+E207+E211+E215+E219+E223+E227</f>
        <v>13130.69</v>
      </c>
      <c r="F190" s="13"/>
    </row>
    <row r="191" spans="1:6" ht="31.5" x14ac:dyDescent="0.25">
      <c r="A191" s="6" t="s">
        <v>273</v>
      </c>
      <c r="B191" s="1" t="s">
        <v>55</v>
      </c>
      <c r="C191" s="1" t="s">
        <v>7</v>
      </c>
      <c r="D191" s="1" t="s">
        <v>274</v>
      </c>
      <c r="E191" s="19">
        <v>0</v>
      </c>
    </row>
    <row r="192" spans="1:6" x14ac:dyDescent="0.25">
      <c r="A192" s="6" t="s">
        <v>275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276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277</v>
      </c>
      <c r="B194" s="1" t="s">
        <v>63</v>
      </c>
      <c r="C194" s="1" t="s">
        <v>15</v>
      </c>
      <c r="D194" s="1">
        <v>0</v>
      </c>
    </row>
    <row r="195" spans="1:5" ht="31.5" x14ac:dyDescent="0.25">
      <c r="A195" s="6" t="s">
        <v>278</v>
      </c>
      <c r="B195" s="1" t="s">
        <v>55</v>
      </c>
      <c r="C195" s="1" t="s">
        <v>7</v>
      </c>
      <c r="D195" s="1" t="s">
        <v>279</v>
      </c>
      <c r="E195" s="19">
        <v>0</v>
      </c>
    </row>
    <row r="196" spans="1:5" x14ac:dyDescent="0.25">
      <c r="A196" s="6" t="s">
        <v>280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281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282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283</v>
      </c>
      <c r="B199" s="1" t="s">
        <v>55</v>
      </c>
      <c r="C199" s="1" t="s">
        <v>7</v>
      </c>
      <c r="D199" s="1" t="s">
        <v>284</v>
      </c>
      <c r="E199" s="19">
        <v>0</v>
      </c>
    </row>
    <row r="200" spans="1:5" x14ac:dyDescent="0.25">
      <c r="A200" s="6" t="s">
        <v>285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286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287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288</v>
      </c>
      <c r="B203" s="1" t="s">
        <v>55</v>
      </c>
      <c r="C203" s="1" t="s">
        <v>7</v>
      </c>
      <c r="D203" s="1" t="s">
        <v>289</v>
      </c>
      <c r="E203" s="19">
        <v>0</v>
      </c>
    </row>
    <row r="204" spans="1:5" x14ac:dyDescent="0.25">
      <c r="A204" s="6" t="s">
        <v>290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291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292</v>
      </c>
      <c r="B206" s="1" t="s">
        <v>63</v>
      </c>
      <c r="C206" s="1" t="s">
        <v>15</v>
      </c>
      <c r="D206" s="1">
        <v>0</v>
      </c>
    </row>
    <row r="207" spans="1:5" ht="31.5" x14ac:dyDescent="0.25">
      <c r="A207" s="6" t="s">
        <v>293</v>
      </c>
      <c r="B207" s="1" t="s">
        <v>55</v>
      </c>
      <c r="C207" s="1" t="s">
        <v>7</v>
      </c>
      <c r="D207" s="1" t="s">
        <v>294</v>
      </c>
      <c r="E207" s="19">
        <v>6793.96</v>
      </c>
    </row>
    <row r="208" spans="1:5" x14ac:dyDescent="0.25">
      <c r="A208" s="6" t="s">
        <v>295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297</v>
      </c>
      <c r="B210" s="1" t="s">
        <v>63</v>
      </c>
      <c r="C210" s="1" t="s">
        <v>15</v>
      </c>
      <c r="D210" s="8">
        <f>E207/E2</f>
        <v>16.746265713581465</v>
      </c>
    </row>
    <row r="211" spans="1:5" ht="31.5" x14ac:dyDescent="0.25">
      <c r="A211" s="6" t="s">
        <v>298</v>
      </c>
      <c r="B211" s="1" t="s">
        <v>55</v>
      </c>
      <c r="C211" s="1" t="s">
        <v>7</v>
      </c>
      <c r="D211" s="1" t="s">
        <v>299</v>
      </c>
      <c r="E211" s="19">
        <v>5250.8</v>
      </c>
    </row>
    <row r="212" spans="1:5" x14ac:dyDescent="0.25">
      <c r="A212" s="6" t="s">
        <v>300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301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302</v>
      </c>
      <c r="B214" s="1" t="s">
        <v>63</v>
      </c>
      <c r="C214" s="1" t="s">
        <v>15</v>
      </c>
      <c r="D214" s="8">
        <f>E211/E2</f>
        <v>12.942568400295785</v>
      </c>
    </row>
    <row r="215" spans="1:5" ht="31.5" x14ac:dyDescent="0.25">
      <c r="A215" s="6" t="s">
        <v>303</v>
      </c>
      <c r="B215" s="1" t="s">
        <v>55</v>
      </c>
      <c r="C215" s="1" t="s">
        <v>7</v>
      </c>
      <c r="D215" s="1" t="s">
        <v>304</v>
      </c>
      <c r="E215" s="19">
        <v>984.9</v>
      </c>
    </row>
    <row r="216" spans="1:5" x14ac:dyDescent="0.25">
      <c r="A216" s="6" t="s">
        <v>305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306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307</v>
      </c>
      <c r="B218" s="1" t="s">
        <v>63</v>
      </c>
      <c r="C218" s="1" t="s">
        <v>15</v>
      </c>
      <c r="D218" s="8">
        <f>E215/E2</f>
        <v>2.4276559033768796</v>
      </c>
    </row>
    <row r="219" spans="1:5" ht="31.5" x14ac:dyDescent="0.25">
      <c r="A219" s="6" t="s">
        <v>308</v>
      </c>
      <c r="B219" s="1" t="s">
        <v>55</v>
      </c>
      <c r="C219" s="1" t="s">
        <v>7</v>
      </c>
      <c r="D219" s="1" t="s">
        <v>309</v>
      </c>
      <c r="E219" s="19">
        <v>101.03</v>
      </c>
    </row>
    <row r="220" spans="1:5" x14ac:dyDescent="0.25">
      <c r="A220" s="6" t="s">
        <v>310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311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312</v>
      </c>
      <c r="B222" s="1" t="s">
        <v>63</v>
      </c>
      <c r="C222" s="1" t="s">
        <v>15</v>
      </c>
      <c r="D222" s="8">
        <f>E219/E2</f>
        <v>0.24902637416810453</v>
      </c>
    </row>
    <row r="223" spans="1:5" ht="31.5" x14ac:dyDescent="0.25">
      <c r="A223" s="6" t="s">
        <v>313</v>
      </c>
      <c r="B223" s="1" t="s">
        <v>55</v>
      </c>
      <c r="C223" s="1" t="s">
        <v>7</v>
      </c>
      <c r="D223" s="1" t="s">
        <v>314</v>
      </c>
      <c r="E223" s="19">
        <v>0</v>
      </c>
    </row>
    <row r="224" spans="1:5" x14ac:dyDescent="0.25">
      <c r="A224" s="6" t="s">
        <v>315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316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317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318</v>
      </c>
      <c r="B227" s="1" t="s">
        <v>55</v>
      </c>
      <c r="C227" s="1" t="s">
        <v>7</v>
      </c>
      <c r="D227" s="1" t="s">
        <v>319</v>
      </c>
      <c r="E227" s="19">
        <v>0</v>
      </c>
      <c r="F227" s="19" t="s">
        <v>320</v>
      </c>
    </row>
    <row r="228" spans="1:6" x14ac:dyDescent="0.25">
      <c r="A228" s="6" t="s">
        <v>321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322</v>
      </c>
      <c r="B229" s="1" t="s">
        <v>3</v>
      </c>
      <c r="C229" s="1" t="s">
        <v>7</v>
      </c>
      <c r="D229" s="1" t="s">
        <v>323</v>
      </c>
    </row>
    <row r="230" spans="1:6" x14ac:dyDescent="0.25">
      <c r="A230" s="6" t="s">
        <v>324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325</v>
      </c>
      <c r="C231" s="1" t="s">
        <v>15</v>
      </c>
      <c r="D231" s="14">
        <f>SUM(D28,D34,D60,D66,D72,D78,D84,D94,D152,D190)</f>
        <v>60742.443296800004</v>
      </c>
    </row>
    <row r="232" spans="1:6" x14ac:dyDescent="0.25">
      <c r="A232" s="20" t="s">
        <v>326</v>
      </c>
      <c r="B232" s="20"/>
      <c r="C232" s="20"/>
      <c r="D232" s="20"/>
    </row>
    <row r="233" spans="1:6" x14ac:dyDescent="0.25">
      <c r="A233" s="6" t="s">
        <v>327</v>
      </c>
      <c r="B233" s="1" t="s">
        <v>328</v>
      </c>
      <c r="C233" s="1" t="s">
        <v>329</v>
      </c>
      <c r="D233" s="1">
        <f>'[3]2018 непоср.'!$AA$39</f>
        <v>0</v>
      </c>
      <c r="E233" s="19" t="s">
        <v>362</v>
      </c>
    </row>
    <row r="234" spans="1:6" x14ac:dyDescent="0.25">
      <c r="A234" s="6" t="s">
        <v>330</v>
      </c>
      <c r="B234" s="1" t="s">
        <v>331</v>
      </c>
      <c r="C234" s="1" t="s">
        <v>329</v>
      </c>
      <c r="D234" s="1">
        <f>'[3]2018 непоср.'!$AB$39</f>
        <v>0</v>
      </c>
      <c r="E234" s="19" t="s">
        <v>362</v>
      </c>
    </row>
    <row r="235" spans="1:6" x14ac:dyDescent="0.25">
      <c r="A235" s="6" t="s">
        <v>332</v>
      </c>
      <c r="B235" s="1" t="s">
        <v>333</v>
      </c>
      <c r="C235" s="1" t="s">
        <v>329</v>
      </c>
      <c r="D235" s="1">
        <f>'[3]2018 непоср.'!$AC$39</f>
        <v>0</v>
      </c>
      <c r="E235" s="19" t="s">
        <v>362</v>
      </c>
    </row>
    <row r="236" spans="1:6" x14ac:dyDescent="0.25">
      <c r="A236" s="6" t="s">
        <v>334</v>
      </c>
      <c r="B236" s="1" t="s">
        <v>335</v>
      </c>
      <c r="C236" s="1" t="s">
        <v>15</v>
      </c>
      <c r="D236" s="1">
        <f>'[3]2018 непоср.'!$AD$39</f>
        <v>-5306.64</v>
      </c>
      <c r="E236" s="19" t="s">
        <v>362</v>
      </c>
    </row>
    <row r="237" spans="1:6" x14ac:dyDescent="0.25">
      <c r="A237" s="20" t="s">
        <v>336</v>
      </c>
      <c r="B237" s="20"/>
      <c r="C237" s="20"/>
      <c r="D237" s="20"/>
    </row>
    <row r="238" spans="1:6" ht="31.5" x14ac:dyDescent="0.25">
      <c r="A238" s="6" t="s">
        <v>337</v>
      </c>
      <c r="B238" s="1" t="s">
        <v>14</v>
      </c>
      <c r="C238" s="1" t="s">
        <v>15</v>
      </c>
      <c r="D238" s="1">
        <v>0</v>
      </c>
      <c r="E238" s="19" t="s">
        <v>338</v>
      </c>
    </row>
    <row r="239" spans="1:6" ht="31.5" x14ac:dyDescent="0.25">
      <c r="A239" s="6" t="s">
        <v>339</v>
      </c>
      <c r="B239" s="1" t="s">
        <v>17</v>
      </c>
      <c r="C239" s="1" t="s">
        <v>15</v>
      </c>
      <c r="D239" s="1">
        <v>0</v>
      </c>
      <c r="E239" s="19" t="s">
        <v>338</v>
      </c>
    </row>
    <row r="240" spans="1:6" ht="31.5" x14ac:dyDescent="0.25">
      <c r="A240" s="6" t="s">
        <v>340</v>
      </c>
      <c r="B240" s="1" t="s">
        <v>19</v>
      </c>
      <c r="C240" s="1" t="s">
        <v>15</v>
      </c>
      <c r="D240" s="1">
        <v>0</v>
      </c>
      <c r="E240" s="19" t="s">
        <v>338</v>
      </c>
    </row>
    <row r="241" spans="1:5" ht="31.5" x14ac:dyDescent="0.25">
      <c r="A241" s="6" t="s">
        <v>341</v>
      </c>
      <c r="B241" s="1" t="s">
        <v>43</v>
      </c>
      <c r="C241" s="1" t="s">
        <v>15</v>
      </c>
      <c r="D241" s="1">
        <v>0</v>
      </c>
      <c r="E241" s="19" t="s">
        <v>338</v>
      </c>
    </row>
    <row r="242" spans="1:5" ht="31.5" x14ac:dyDescent="0.25">
      <c r="A242" s="6" t="s">
        <v>342</v>
      </c>
      <c r="B242" s="1" t="s">
        <v>343</v>
      </c>
      <c r="C242" s="1" t="s">
        <v>15</v>
      </c>
      <c r="D242" s="1">
        <v>0</v>
      </c>
      <c r="E242" s="19" t="s">
        <v>338</v>
      </c>
    </row>
    <row r="243" spans="1:5" ht="31.5" x14ac:dyDescent="0.25">
      <c r="A243" s="6" t="s">
        <v>344</v>
      </c>
      <c r="B243" s="1" t="s">
        <v>47</v>
      </c>
      <c r="C243" s="1" t="s">
        <v>15</v>
      </c>
      <c r="D243" s="1">
        <v>0</v>
      </c>
      <c r="E243" s="19" t="s">
        <v>338</v>
      </c>
    </row>
    <row r="244" spans="1:5" x14ac:dyDescent="0.25">
      <c r="A244" s="20" t="s">
        <v>345</v>
      </c>
      <c r="B244" s="20"/>
      <c r="C244" s="20"/>
      <c r="D244" s="20"/>
      <c r="E244" s="10"/>
    </row>
    <row r="245" spans="1:5" ht="31.5" x14ac:dyDescent="0.25">
      <c r="A245" s="6" t="s">
        <v>346</v>
      </c>
      <c r="B245" s="1" t="s">
        <v>328</v>
      </c>
      <c r="C245" s="1" t="s">
        <v>329</v>
      </c>
      <c r="D245" s="1">
        <v>0</v>
      </c>
      <c r="E245" s="19" t="s">
        <v>338</v>
      </c>
    </row>
    <row r="246" spans="1:5" ht="31.5" x14ac:dyDescent="0.25">
      <c r="A246" s="6" t="s">
        <v>347</v>
      </c>
      <c r="B246" s="1" t="s">
        <v>331</v>
      </c>
      <c r="C246" s="1" t="s">
        <v>329</v>
      </c>
      <c r="D246" s="1">
        <v>0</v>
      </c>
      <c r="E246" s="19" t="s">
        <v>338</v>
      </c>
    </row>
    <row r="247" spans="1:5" ht="31.5" x14ac:dyDescent="0.25">
      <c r="A247" s="6" t="s">
        <v>348</v>
      </c>
      <c r="B247" s="1" t="s">
        <v>349</v>
      </c>
      <c r="C247" s="1" t="s">
        <v>329</v>
      </c>
      <c r="D247" s="1">
        <v>0</v>
      </c>
      <c r="E247" s="19" t="s">
        <v>338</v>
      </c>
    </row>
    <row r="248" spans="1:5" ht="31.5" x14ac:dyDescent="0.25">
      <c r="A248" s="6" t="s">
        <v>350</v>
      </c>
      <c r="B248" s="1" t="s">
        <v>335</v>
      </c>
      <c r="C248" s="1" t="s">
        <v>15</v>
      </c>
      <c r="D248" s="1">
        <v>0</v>
      </c>
      <c r="E248" s="19" t="s">
        <v>338</v>
      </c>
    </row>
    <row r="249" spans="1:5" x14ac:dyDescent="0.25">
      <c r="A249" s="20" t="s">
        <v>351</v>
      </c>
      <c r="B249" s="20"/>
      <c r="C249" s="20"/>
      <c r="D249" s="20"/>
    </row>
    <row r="250" spans="1:5" x14ac:dyDescent="0.25">
      <c r="A250" s="6" t="s">
        <v>352</v>
      </c>
      <c r="B250" s="1" t="s">
        <v>353</v>
      </c>
      <c r="C250" s="1" t="s">
        <v>329</v>
      </c>
      <c r="D250" s="1">
        <v>7</v>
      </c>
      <c r="E250" s="19" t="s">
        <v>354</v>
      </c>
    </row>
    <row r="251" spans="1:5" x14ac:dyDescent="0.25">
      <c r="A251" s="6" t="s">
        <v>355</v>
      </c>
      <c r="B251" s="1" t="s">
        <v>356</v>
      </c>
      <c r="C251" s="1" t="s">
        <v>329</v>
      </c>
      <c r="D251" s="1">
        <v>0</v>
      </c>
      <c r="E251" s="19" t="s">
        <v>354</v>
      </c>
    </row>
    <row r="252" spans="1:5" ht="31.5" x14ac:dyDescent="0.25">
      <c r="A252" s="6" t="s">
        <v>357</v>
      </c>
      <c r="B252" s="1" t="s">
        <v>358</v>
      </c>
      <c r="C252" s="1" t="s">
        <v>15</v>
      </c>
      <c r="D252" s="1">
        <v>12300</v>
      </c>
      <c r="E252" s="19" t="s">
        <v>354</v>
      </c>
    </row>
    <row r="256" spans="1:5" x14ac:dyDescent="0.25">
      <c r="A256" s="26" t="s">
        <v>359</v>
      </c>
      <c r="B256" s="26"/>
      <c r="D256" s="27" t="s">
        <v>360</v>
      </c>
    </row>
  </sheetData>
  <sheetProtection algorithmName="SHA-512" hashValue="B8DqLLLWlRA2uX6A/m4r4VWO4+KsjC3GqNPQA5YKvp8wx+QhZagGnCf6GKivFxIP3rQv9AyUfAR1UZ+vDpIeQA==" saltValue="tVeUXQ/8T7tM5bZtpZb34g==" spinCount="100000" sheet="1" objects="1" scenario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2020-04-06T14:25:51Z</dcterms:modified>
</cp:coreProperties>
</file>