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Лист1!$A$1:$D$252</definedName>
  </definedNames>
  <calcPr calcId="162913"/>
</workbook>
</file>

<file path=xl/calcChain.xml><?xml version="1.0" encoding="utf-8"?>
<calcChain xmlns="http://schemas.openxmlformats.org/spreadsheetml/2006/main">
  <c r="E111" i="1" l="1"/>
  <c r="D15" i="1"/>
  <c r="D14" i="1"/>
  <c r="D13" i="1"/>
  <c r="D11" i="1" l="1"/>
  <c r="D10" i="1"/>
  <c r="D9" i="1"/>
  <c r="D82" i="1" l="1"/>
  <c r="D231" i="1" l="1"/>
  <c r="D146" i="1" l="1"/>
  <c r="E123" i="1"/>
  <c r="E99" i="1" l="1"/>
  <c r="E95" i="1"/>
  <c r="E89" i="1"/>
  <c r="E60" i="1"/>
  <c r="E28" i="1"/>
  <c r="D23" i="1"/>
  <c r="D72" i="1" l="1"/>
  <c r="D150" i="1" l="1"/>
  <c r="D152" i="1" l="1"/>
  <c r="D84" i="1" l="1"/>
  <c r="D76" i="1" l="1"/>
  <c r="D226" i="1"/>
  <c r="D222" i="1"/>
  <c r="D218" i="1"/>
  <c r="D214" i="1"/>
  <c r="D210" i="1"/>
  <c r="D206" i="1"/>
  <c r="D194" i="1"/>
  <c r="D184" i="1"/>
  <c r="D180" i="1"/>
  <c r="D176" i="1"/>
  <c r="D172" i="1"/>
  <c r="D168" i="1"/>
  <c r="D164" i="1"/>
  <c r="D160" i="1"/>
  <c r="D15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86" i="1"/>
  <c r="D227" i="1" s="1"/>
  <c r="D24" i="1" s="1"/>
  <c r="D17" i="1" l="1"/>
  <c r="D16" i="1" s="1"/>
  <c r="D22" i="1" s="1"/>
</calcChain>
</file>

<file path=xl/sharedStrings.xml><?xml version="1.0" encoding="utf-8"?>
<sst xmlns="http://schemas.openxmlformats.org/spreadsheetml/2006/main" count="909" uniqueCount="365">
  <si>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</si>
  <si>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</si>
  <si>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</si>
  <si>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</si>
  <si>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</si>
  <si>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</si>
  <si>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</si>
  <si>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</si>
  <si>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</si>
  <si>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</si>
  <si>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</si>
  <si>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</si>
  <si>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</si>
  <si>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</si>
  <si>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</si>
  <si>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</si>
  <si>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</si>
  <si>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</si>
  <si>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</si>
  <si>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</si>
  <si>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</si>
  <si>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</si>
  <si>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</si>
  <si>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</si>
  <si>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</si>
  <si>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</si>
  <si>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</si>
  <si>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</si>
  <si>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</si>
  <si>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</si>
  <si>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</si>
  <si>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</si>
  <si>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</si>
  <si>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</si>
  <si>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</si>
  <si>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</si>
  <si>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</si>
  <si>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</si>
  <si>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</si>
  <si>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</si>
  <si>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</si>
  <si>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</si>
  <si>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</si>
  <si>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</si>
  <si>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</si>
  <si>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</si>
  <si>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</si>
  <si>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</si>
  <si>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</si>
  <si>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</si>
  <si>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</si>
  <si>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</si>
  <si>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</si>
  <si>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</si>
  <si>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</si>
  <si>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</si>
  <si>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</si>
  <si>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</si>
  <si>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</si>
  <si>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</si>
  <si>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</si>
  <si>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</si>
  <si>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</si>
  <si>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</si>
  <si>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</si>
  <si>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</si>
  <si>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</si>
  <si>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</si>
  <si>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</si>
  <si>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</si>
  <si>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</si>
  <si>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</si>
  <si>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</si>
  <si>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</si>
  <si>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</si>
  <si>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</si>
  <si>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</si>
  <si>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</si>
  <si>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</si>
  <si>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</si>
  <si>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</si>
  <si>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</si>
  <si>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</si>
  <si>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</si>
  <si>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</si>
  <si>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</si>
  <si>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</si>
  <si>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</si>
  <si>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</si>
  <si>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</si>
  <si>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</si>
  <si>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</si>
  <si>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</si>
  <si>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</si>
  <si>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</si>
  <si>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</si>
  <si>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</si>
  <si>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</si>
  <si>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</si>
  <si>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</si>
  <si>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</si>
  <si>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</si>
  <si>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</si>
  <si>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</si>
  <si>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</si>
  <si>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</si>
  <si>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</si>
  <si>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</si>
  <si>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</si>
  <si>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</si>
  <si>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</si>
  <si>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</si>
  <si>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</si>
  <si>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</si>
  <si>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</si>
  <si>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</si>
  <si>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</si>
  <si>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</si>
  <si>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</si>
  <si>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</si>
  <si>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</si>
  <si>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</si>
  <si>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</si>
  <si>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</si>
  <si>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</si>
  <si>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</si>
  <si>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</si>
  <si>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</si>
  <si>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</si>
  <si>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</si>
  <si>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</si>
  <si>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</si>
  <si>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</si>
  <si>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</si>
  <si>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</si>
  <si>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</si>
  <si>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</si>
  <si>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</si>
  <si>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</si>
  <si>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</si>
  <si>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</si>
  <si>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</si>
  <si>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</si>
  <si>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</si>
  <si>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</si>
  <si>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</si>
  <si>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</si>
  <si>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</si>
  <si>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</si>
  <si>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</si>
  <si>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</si>
  <si>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</si>
  <si>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</si>
  <si>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</si>
  <si>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</si>
  <si>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</si>
  <si>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</si>
  <si>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</si>
  <si>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</si>
  <si>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</si>
  <si>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</si>
  <si>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</si>
  <si>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</si>
  <si>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</si>
  <si>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</si>
  <si>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</si>
  <si>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</si>
  <si>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</si>
  <si>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</si>
  <si>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</si>
  <si>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</si>
  <si>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</si>
  <si>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</si>
  <si>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</si>
  <si>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</si>
  <si>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</si>
  <si>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</si>
  <si>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</si>
  <si>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</si>
  <si>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</si>
  <si>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</si>
  <si>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</si>
  <si>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</si>
  <si>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</si>
  <si>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</si>
  <si>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</si>
  <si>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</si>
  <si>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</si>
  <si>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</si>
  <si>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</si>
  <si>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</si>
  <si>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</si>
  <si>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</si>
  <si>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</si>
  <si>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</si>
  <si>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</si>
  <si>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</si>
  <si>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</si>
  <si>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</si>
  <si>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</si>
  <si>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</si>
  <si>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</si>
  <si>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</si>
  <si>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</si>
  <si>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</si>
  <si>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</si>
  <si>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</si>
  <si>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</si>
  <si>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</si>
  <si>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</si>
  <si>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</si>
  <si>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</si>
  <si>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</si>
  <si>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</si>
  <si>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</si>
  <si>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</si>
  <si>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</si>
  <si>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</si>
  <si>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</si>
  <si>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</si>
  <si>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</si>
  <si>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</si>
  <si>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</si>
  <si>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</si>
  <si>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</si>
  <si>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</si>
  <si>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</si>
  <si>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</si>
  <si>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</si>
  <si>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</si>
  <si>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</si>
  <si>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</si>
  <si>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</si>
  <si>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</si>
  <si>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</si>
  <si>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</si>
  <si>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</si>
  <si>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</si>
  <si>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</si>
  <si>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</si>
  <si>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</si>
  <si>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</si>
  <si>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</si>
  <si>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</si>
  <si>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</si>
  <si>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</si>
  <si>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</si>
  <si>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</si>
  <si>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</si>
  <si>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</si>
  <si>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</si>
  <si>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</si>
  <si>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</si>
  <si>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</si>
  <si>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</si>
  <si>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</si>
  <si>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</si>
  <si>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</si>
  <si>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</si>
  <si>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</si>
  <si>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</si>
  <si>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</si>
  <si>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</si>
  <si>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</si>
  <si>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</si>
  <si>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</si>
  <si>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</si>
  <si>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</si>
  <si>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</si>
  <si>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</si>
  <si>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</si>
  <si>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</si>
  <si>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</si>
  <si>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</si>
  <si>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</si>
  <si>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</si>
  <si>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</si>
  <si>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</si>
  <si>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</si>
  <si>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</si>
  <si>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</si>
  <si>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</si>
  <si>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</si>
  <si>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</si>
  <si>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</si>
  <si>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</si>
  <si>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</si>
  <si>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</si>
  <si>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</si>
  <si>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</si>
  <si>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</si>
  <si>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</si>
  <si>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</si>
  <si>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</si>
  <si>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</si>
  <si>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</si>
  <si>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</si>
  <si>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</si>
  <si>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</si>
  <si>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</si>
  <si>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</si>
  <si>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</si>
  <si>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</si>
  <si>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</si>
  <si>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</si>
  <si>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</si>
  <si>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</si>
  <si>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</si>
  <si>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</si>
  <si>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</si>
  <si>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</si>
  <si>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</si>
  <si>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</si>
  <si>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</si>
  <si>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</si>
  <si>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</si>
  <si>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</si>
  <si>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</si>
  <si>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</si>
  <si>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</si>
  <si>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</si>
  <si>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</si>
  <si>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</si>
  <si>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</si>
  <si>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</si>
  <si>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</si>
  <si>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</si>
  <si>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</si>
  <si>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</si>
  <si>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</si>
  <si>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</si>
  <si>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</si>
  <si>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</si>
  <si>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</si>
  <si>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</si>
  <si>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</si>
  <si>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</si>
  <si>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</si>
  <si>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</si>
  <si>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</si>
  <si>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</si>
  <si>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</si>
  <si>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</si>
  <si>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</si>
  <si>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</si>
  <si>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</si>
  <si>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</si>
  <si>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</si>
  <si>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</si>
  <si>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</si>
  <si>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</si>
  <si>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</si>
  <si>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</si>
  <si>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</si>
  <si>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</si>
  <si>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</si>
  <si>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</si>
  <si>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</si>
  <si>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</si>
  <si>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</si>
  <si>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</si>
  <si>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 62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</si>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</sst>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2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-44605.590393142877</v>
          </cell>
        </row>
        <row r="25">
          <cell r="D25">
            <v>27674.7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8">
          <cell r="I38">
            <v>0</v>
          </cell>
          <cell r="P38">
            <v>4627.5839999999998</v>
          </cell>
          <cell r="U38">
            <v>5250.5280000000002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3">
          <cell r="MY73">
            <v>37.854559999999992</v>
          </cell>
        </row>
      </sheetData>
      <sheetData sheetId="1"/>
      <sheetData sheetId="2"/>
      <sheetData sheetId="3">
        <row r="67">
          <cell r="LM67">
            <v>0</v>
          </cell>
        </row>
      </sheetData>
      <sheetData sheetId="4">
        <row r="67">
          <cell r="X67">
            <v>0</v>
          </cell>
        </row>
      </sheetData>
      <sheetData sheetId="5">
        <row r="67">
          <cell r="BB67">
            <v>61.058399999999999</v>
          </cell>
        </row>
      </sheetData>
      <sheetData sheetId="6">
        <row r="67">
          <cell r="UY67">
            <v>243.23773714285713</v>
          </cell>
        </row>
      </sheetData>
      <sheetData sheetId="7"/>
      <sheetData sheetId="8">
        <row r="67">
          <cell r="M67">
            <v>841.96320000000003</v>
          </cell>
        </row>
      </sheetData>
      <sheetData sheetId="9">
        <row r="67">
          <cell r="M67">
            <v>168.78815999999998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X123">
            <v>27576.840959999994</v>
          </cell>
        </row>
        <row r="124">
          <cell r="FX124">
            <v>30810.092371200011</v>
          </cell>
        </row>
        <row r="125">
          <cell r="FX125">
            <v>7270.0531200000005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8" width="9.140625" style="19" hidden="1" customWidth="1"/>
    <col min="9" max="21" width="0" style="19" hidden="1" customWidth="1"/>
    <col min="22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361</v>
      </c>
      <c r="B2" s="23"/>
      <c r="C2" s="23"/>
      <c r="D2" s="23"/>
      <c r="E2" s="19">
        <v>494.4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364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6">
        <f>[1]Лист1!$D$23</f>
        <v>0</v>
      </c>
      <c r="E9" s="19" t="s">
        <v>358</v>
      </c>
    </row>
    <row r="10" spans="1:22" x14ac:dyDescent="0.25">
      <c r="A10" s="6" t="s">
        <v>16</v>
      </c>
      <c r="B10" s="1" t="s">
        <v>17</v>
      </c>
      <c r="C10" s="1" t="s">
        <v>15</v>
      </c>
      <c r="D10" s="16">
        <f>[1]Лист1!$D$24</f>
        <v>-44605.590393142877</v>
      </c>
      <c r="E10" s="19" t="s">
        <v>358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16">
        <f>[1]Лист1!$D$25</f>
        <v>27674.7</v>
      </c>
      <c r="E11" s="19" t="s">
        <v>358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6">
        <f>D13+D14+D15</f>
        <v>65656.986451200006</v>
      </c>
      <c r="E12" s="19" t="s">
        <v>359</v>
      </c>
    </row>
    <row r="13" spans="1:22" x14ac:dyDescent="0.25">
      <c r="A13" s="6" t="s">
        <v>22</v>
      </c>
      <c r="B13" s="24" t="s">
        <v>23</v>
      </c>
      <c r="C13" s="1" t="s">
        <v>15</v>
      </c>
      <c r="D13" s="16">
        <f>'[5]ГУК 2019'!$FX$124</f>
        <v>30810.092371200011</v>
      </c>
      <c r="E13" s="19" t="s">
        <v>359</v>
      </c>
    </row>
    <row r="14" spans="1:22" x14ac:dyDescent="0.25">
      <c r="A14" s="6" t="s">
        <v>24</v>
      </c>
      <c r="B14" s="24" t="s">
        <v>25</v>
      </c>
      <c r="C14" s="1" t="s">
        <v>15</v>
      </c>
      <c r="D14" s="16">
        <f>'[5]ГУК 2019'!$FX$123</f>
        <v>27576.840959999994</v>
      </c>
      <c r="E14" s="19" t="s">
        <v>359</v>
      </c>
    </row>
    <row r="15" spans="1:22" x14ac:dyDescent="0.25">
      <c r="A15" s="6" t="s">
        <v>26</v>
      </c>
      <c r="B15" s="24" t="s">
        <v>27</v>
      </c>
      <c r="C15" s="1" t="s">
        <v>15</v>
      </c>
      <c r="D15" s="16">
        <f>'[5]ГУК 2019'!$FX$125</f>
        <v>7270.0531200000005</v>
      </c>
      <c r="E15" s="19" t="s">
        <v>359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48282.126451199998</v>
      </c>
      <c r="E16" s="19">
        <v>47289.8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D12-D25+D232+D248</f>
        <v>48282.126451199998</v>
      </c>
      <c r="E17" s="19" t="s">
        <v>358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358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358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3676.5360580571214</v>
      </c>
      <c r="E22" s="19" t="s">
        <v>358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'[2]2018 непоср.'!$I$38</f>
        <v>0</v>
      </c>
      <c r="E23" s="19" t="s">
        <v>358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D22-D227</f>
        <v>-56766.205941942877</v>
      </c>
      <c r="E24" s="19" t="s">
        <v>358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32731.74</v>
      </c>
      <c r="E25" s="19" t="s">
        <v>358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7">
        <f>E28</f>
        <v>5250.5280000000002</v>
      </c>
      <c r="E28" s="14">
        <f>'[2]2018 непоср.'!$U$38</f>
        <v>5250.5280000000002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358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7">
        <f>E28/E2</f>
        <v>10.620000000000001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6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1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1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6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1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1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1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1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1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1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1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1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1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7">
        <f>E60</f>
        <v>4627.5839999999998</v>
      </c>
      <c r="E60" s="14">
        <f>'[2]2018 непоср.'!$P$38</f>
        <v>4627.5839999999998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358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7">
        <f>E60/E2</f>
        <v>9.36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7270.05</v>
      </c>
      <c r="E66" s="19">
        <v>7270.05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358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7">
        <f>E66/E2</f>
        <v>14.70479368932039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7">
        <f>E73</f>
        <v>2664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2664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7">
        <f>D72/E2</f>
        <v>5.3883495145631066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4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360</v>
      </c>
    </row>
    <row r="82" spans="1:22" x14ac:dyDescent="0.25">
      <c r="A82" s="6" t="s">
        <v>135</v>
      </c>
      <c r="B82" s="1" t="s">
        <v>63</v>
      </c>
      <c r="C82" s="1" t="s">
        <v>15</v>
      </c>
      <c r="D82" s="7">
        <f>E77/F77</f>
        <v>59.268749999999997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0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0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7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4">
        <f>'[3]Выполненные работы 2018 г.'!$GW$124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7"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17">
        <f>E95+E99+E103+E107+E111+E115+E119+E123+E127+E131+E135+E139+E147+E143</f>
        <v>2195.66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f>'[4]Уборка ступеней и площадок '!$LM$67</f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7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9">
        <f>'[4]Уборка ступеней и площадок '!$LY$100</f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7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4">
        <v>339.5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7">
        <f>E103/E2</f>
        <v>0.6866909385113269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103.56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7">
        <f>E107/E2</f>
        <v>0.20946601941747575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27.47+33.69</f>
        <v>61.16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7">
        <f>E111/E2</f>
        <v>0.12370550161812298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841.96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7">
        <f>E115/E2</f>
        <v>1.7029935275080907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4"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7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4">
        <f>'[4]Ликвид налед'!$X$67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7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4">
        <v>337.58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7">
        <f>E127/E2</f>
        <v>0.68280744336569577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7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7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7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7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7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7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7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7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7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7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7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7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7" t="s">
        <v>357</v>
      </c>
      <c r="E143" s="14">
        <v>511.9</v>
      </c>
      <c r="F143" s="9" t="s">
        <v>219</v>
      </c>
    </row>
    <row r="144" spans="1:6" x14ac:dyDescent="0.25">
      <c r="A144" s="6"/>
      <c r="B144" s="1" t="s">
        <v>58</v>
      </c>
      <c r="C144" s="1" t="s">
        <v>7</v>
      </c>
      <c r="D144" s="7" t="s">
        <v>112</v>
      </c>
    </row>
    <row r="145" spans="1:7" x14ac:dyDescent="0.25">
      <c r="A145" s="6"/>
      <c r="B145" s="1" t="s">
        <v>3</v>
      </c>
      <c r="C145" s="1" t="s">
        <v>7</v>
      </c>
      <c r="D145" s="7" t="s">
        <v>61</v>
      </c>
    </row>
    <row r="146" spans="1:7" x14ac:dyDescent="0.25">
      <c r="A146" s="6"/>
      <c r="B146" s="1" t="s">
        <v>63</v>
      </c>
      <c r="C146" s="1" t="s">
        <v>15</v>
      </c>
      <c r="D146" s="7">
        <f>E143/E2</f>
        <v>1.0353964401294498</v>
      </c>
      <c r="F146" s="9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19">
        <v>0</v>
      </c>
      <c r="F147" s="10"/>
      <c r="G147" s="11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9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9"/>
    </row>
    <row r="150" spans="1:7" x14ac:dyDescent="0.25">
      <c r="A150" s="6" t="s">
        <v>225</v>
      </c>
      <c r="B150" s="1" t="s">
        <v>63</v>
      </c>
      <c r="C150" s="1" t="s">
        <v>15</v>
      </c>
      <c r="D150" s="7">
        <f>E147/E2</f>
        <v>0</v>
      </c>
    </row>
    <row r="151" spans="1:7" ht="47.25" x14ac:dyDescent="0.25">
      <c r="A151" s="18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1">
        <f>E153+E157+E161+E165+E169+E173+E177+E181</f>
        <v>31189.989999999998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9">
        <v>0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7">
        <f>E153/E2</f>
        <v>0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7">
        <f>E157/E2</f>
        <v>0</v>
      </c>
    </row>
    <row r="161" spans="1:6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73.44</v>
      </c>
    </row>
    <row r="162" spans="1:6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243</v>
      </c>
      <c r="B164" s="1" t="s">
        <v>63</v>
      </c>
      <c r="C164" s="1" t="s">
        <v>15</v>
      </c>
      <c r="D164" s="7">
        <f>E161/E2</f>
        <v>0.14854368932038836</v>
      </c>
    </row>
    <row r="165" spans="1:6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2498.75</v>
      </c>
    </row>
    <row r="166" spans="1:6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248</v>
      </c>
      <c r="B168" s="1" t="s">
        <v>63</v>
      </c>
      <c r="C168" s="1" t="s">
        <v>15</v>
      </c>
      <c r="D168" s="7">
        <f>E165/E2</f>
        <v>5.0541059870550162</v>
      </c>
    </row>
    <row r="169" spans="1:6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0</v>
      </c>
    </row>
    <row r="170" spans="1:6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253</v>
      </c>
      <c r="B172" s="1" t="s">
        <v>63</v>
      </c>
      <c r="C172" s="1" t="s">
        <v>15</v>
      </c>
      <c r="D172" s="7">
        <f>E169/E2</f>
        <v>0</v>
      </c>
    </row>
    <row r="173" spans="1:6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5611.75</v>
      </c>
      <c r="F173" s="19" t="s">
        <v>256</v>
      </c>
    </row>
    <row r="174" spans="1:6" x14ac:dyDescent="0.25">
      <c r="A174" s="6" t="s">
        <v>257</v>
      </c>
      <c r="B174" s="1" t="s">
        <v>58</v>
      </c>
      <c r="C174" s="1" t="s">
        <v>7</v>
      </c>
      <c r="D174" s="1" t="s">
        <v>112</v>
      </c>
      <c r="F174" s="19" t="s">
        <v>61</v>
      </c>
    </row>
    <row r="175" spans="1:6" x14ac:dyDescent="0.25">
      <c r="A175" s="6" t="s">
        <v>258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259</v>
      </c>
      <c r="B176" s="1" t="s">
        <v>63</v>
      </c>
      <c r="C176" s="1" t="s">
        <v>15</v>
      </c>
      <c r="D176" s="7">
        <f>E173/E2</f>
        <v>11.350627022653722</v>
      </c>
    </row>
    <row r="177" spans="1:6" ht="31.5" x14ac:dyDescent="0.25">
      <c r="A177" s="6" t="s">
        <v>260</v>
      </c>
      <c r="B177" s="1" t="s">
        <v>55</v>
      </c>
      <c r="C177" s="1" t="s">
        <v>7</v>
      </c>
      <c r="D177" s="1" t="s">
        <v>261</v>
      </c>
      <c r="E177" s="19">
        <v>23006.05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7">
        <f>E177/E2</f>
        <v>46.533272653721681</v>
      </c>
    </row>
    <row r="181" spans="1:6" ht="31.5" x14ac:dyDescent="0.25">
      <c r="A181" s="6"/>
      <c r="B181" s="1" t="s">
        <v>55</v>
      </c>
      <c r="C181" s="1" t="s">
        <v>7</v>
      </c>
      <c r="D181" s="7" t="s">
        <v>265</v>
      </c>
      <c r="E181" s="19">
        <v>0</v>
      </c>
    </row>
    <row r="182" spans="1:6" x14ac:dyDescent="0.25">
      <c r="A182" s="6"/>
      <c r="B182" s="1" t="s">
        <v>58</v>
      </c>
      <c r="C182" s="1" t="s">
        <v>7</v>
      </c>
      <c r="D182" s="7" t="s">
        <v>112</v>
      </c>
    </row>
    <row r="183" spans="1:6" x14ac:dyDescent="0.25">
      <c r="A183" s="6"/>
      <c r="B183" s="1" t="s">
        <v>3</v>
      </c>
      <c r="C183" s="1" t="s">
        <v>7</v>
      </c>
      <c r="D183" s="7" t="s">
        <v>61</v>
      </c>
    </row>
    <row r="184" spans="1:6" x14ac:dyDescent="0.25">
      <c r="A184" s="6"/>
      <c r="B184" s="1" t="s">
        <v>63</v>
      </c>
      <c r="C184" s="1" t="s">
        <v>15</v>
      </c>
      <c r="D184" s="7">
        <f>E181/E2</f>
        <v>0</v>
      </c>
    </row>
    <row r="185" spans="1:6" ht="47.25" x14ac:dyDescent="0.25">
      <c r="A185" s="18" t="s">
        <v>266</v>
      </c>
      <c r="B185" s="3" t="s">
        <v>50</v>
      </c>
      <c r="C185" s="3" t="s">
        <v>7</v>
      </c>
      <c r="D185" s="3" t="s">
        <v>267</v>
      </c>
    </row>
    <row r="186" spans="1:6" ht="18.75" x14ac:dyDescent="0.25">
      <c r="A186" s="6" t="s">
        <v>268</v>
      </c>
      <c r="B186" s="1" t="s">
        <v>53</v>
      </c>
      <c r="C186" s="1" t="s">
        <v>15</v>
      </c>
      <c r="D186" s="1">
        <f>E187+E191+E195+E199+E203+E207+E211+E215+E219+E223</f>
        <v>6770.7800000000007</v>
      </c>
      <c r="F186" s="12"/>
    </row>
    <row r="187" spans="1:6" ht="31.5" x14ac:dyDescent="0.25">
      <c r="A187" s="6" t="s">
        <v>269</v>
      </c>
      <c r="B187" s="1" t="s">
        <v>55</v>
      </c>
      <c r="C187" s="1" t="s">
        <v>7</v>
      </c>
      <c r="D187" s="1" t="s">
        <v>270</v>
      </c>
      <c r="E187" s="19">
        <v>0</v>
      </c>
    </row>
    <row r="188" spans="1:6" x14ac:dyDescent="0.25">
      <c r="A188" s="6" t="s">
        <v>271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272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273</v>
      </c>
      <c r="B190" s="1" t="s">
        <v>63</v>
      </c>
      <c r="C190" s="1" t="s">
        <v>15</v>
      </c>
      <c r="D190" s="1">
        <v>0</v>
      </c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7">
        <f>E191/E2</f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1"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6144.93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7">
        <f>E203/E2</f>
        <v>12.429065533980584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0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298</v>
      </c>
      <c r="B210" s="1" t="s">
        <v>63</v>
      </c>
      <c r="C210" s="1" t="s">
        <v>15</v>
      </c>
      <c r="D210" s="7">
        <f>E207/E2</f>
        <v>0</v>
      </c>
    </row>
    <row r="211" spans="1:6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0</v>
      </c>
    </row>
    <row r="212" spans="1:6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303</v>
      </c>
      <c r="B214" s="1" t="s">
        <v>63</v>
      </c>
      <c r="C214" s="1" t="s">
        <v>15</v>
      </c>
      <c r="D214" s="7">
        <f>E211/E2</f>
        <v>0</v>
      </c>
    </row>
    <row r="215" spans="1:6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96.63</v>
      </c>
    </row>
    <row r="216" spans="1:6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308</v>
      </c>
      <c r="B218" s="1" t="s">
        <v>63</v>
      </c>
      <c r="C218" s="1" t="s">
        <v>15</v>
      </c>
      <c r="D218" s="7">
        <f>E215/E2</f>
        <v>0.19544902912621359</v>
      </c>
    </row>
    <row r="219" spans="1:6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529.22</v>
      </c>
    </row>
    <row r="220" spans="1:6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313</v>
      </c>
      <c r="B222" s="1" t="s">
        <v>63</v>
      </c>
      <c r="C222" s="1" t="s">
        <v>15</v>
      </c>
      <c r="D222" s="7">
        <f>E219/E2</f>
        <v>1.070428802588997</v>
      </c>
    </row>
    <row r="223" spans="1:6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0</v>
      </c>
      <c r="F223" s="19" t="s">
        <v>316</v>
      </c>
    </row>
    <row r="224" spans="1:6" x14ac:dyDescent="0.25">
      <c r="A224" s="6" t="s">
        <v>317</v>
      </c>
      <c r="B224" s="1" t="s">
        <v>58</v>
      </c>
      <c r="C224" s="1" t="s">
        <v>7</v>
      </c>
      <c r="D224" s="1" t="s">
        <v>112</v>
      </c>
    </row>
    <row r="225" spans="1:5" x14ac:dyDescent="0.25">
      <c r="A225" s="6" t="s">
        <v>318</v>
      </c>
      <c r="B225" s="1" t="s">
        <v>3</v>
      </c>
      <c r="C225" s="1" t="s">
        <v>7</v>
      </c>
      <c r="D225" s="1" t="s">
        <v>319</v>
      </c>
    </row>
    <row r="226" spans="1:5" x14ac:dyDescent="0.25">
      <c r="A226" s="6" t="s">
        <v>320</v>
      </c>
      <c r="B226" s="1" t="s">
        <v>63</v>
      </c>
      <c r="C226" s="1" t="s">
        <v>15</v>
      </c>
      <c r="D226" s="7">
        <f>E223/E2</f>
        <v>0</v>
      </c>
    </row>
    <row r="227" spans="1:5" x14ac:dyDescent="0.25">
      <c r="A227" s="6"/>
      <c r="B227" s="3" t="s">
        <v>321</v>
      </c>
      <c r="C227" s="1" t="s">
        <v>15</v>
      </c>
      <c r="D227" s="13">
        <f>SUM(D28,D34,D60,D66,D72,D78,D84,D94,D152,D186)</f>
        <v>60442.741999999998</v>
      </c>
    </row>
    <row r="228" spans="1:5" x14ac:dyDescent="0.25">
      <c r="A228" s="21" t="s">
        <v>322</v>
      </c>
      <c r="B228" s="21"/>
      <c r="C228" s="21"/>
      <c r="D228" s="21"/>
    </row>
    <row r="229" spans="1:5" x14ac:dyDescent="0.25">
      <c r="A229" s="6" t="s">
        <v>323</v>
      </c>
      <c r="B229" s="1" t="s">
        <v>324</v>
      </c>
      <c r="C229" s="1" t="s">
        <v>325</v>
      </c>
      <c r="D229" s="1">
        <v>2</v>
      </c>
      <c r="E229" s="19" t="s">
        <v>358</v>
      </c>
    </row>
    <row r="230" spans="1:5" x14ac:dyDescent="0.25">
      <c r="A230" s="6" t="s">
        <v>326</v>
      </c>
      <c r="B230" s="1" t="s">
        <v>327</v>
      </c>
      <c r="C230" s="1" t="s">
        <v>325</v>
      </c>
      <c r="D230" s="1">
        <v>2</v>
      </c>
      <c r="E230" s="19" t="s">
        <v>358</v>
      </c>
    </row>
    <row r="231" spans="1:5" x14ac:dyDescent="0.25">
      <c r="A231" s="6" t="s">
        <v>328</v>
      </c>
      <c r="B231" s="1" t="s">
        <v>329</v>
      </c>
      <c r="C231" s="1" t="s">
        <v>325</v>
      </c>
      <c r="D231" s="1">
        <f>'[2]2018 непоср.'!$AC$38</f>
        <v>0</v>
      </c>
      <c r="E231" s="19" t="s">
        <v>358</v>
      </c>
    </row>
    <row r="232" spans="1:5" x14ac:dyDescent="0.25">
      <c r="A232" s="6" t="s">
        <v>330</v>
      </c>
      <c r="B232" s="1" t="s">
        <v>331</v>
      </c>
      <c r="C232" s="1" t="s">
        <v>15</v>
      </c>
      <c r="D232" s="1">
        <v>-15643.12</v>
      </c>
      <c r="E232" s="19" t="s">
        <v>358</v>
      </c>
    </row>
    <row r="233" spans="1:5" x14ac:dyDescent="0.25">
      <c r="A233" s="21" t="s">
        <v>332</v>
      </c>
      <c r="B233" s="21"/>
      <c r="C233" s="21"/>
      <c r="D233" s="21"/>
    </row>
    <row r="234" spans="1:5" ht="31.5" x14ac:dyDescent="0.25">
      <c r="A234" s="6" t="s">
        <v>333</v>
      </c>
      <c r="B234" s="1" t="s">
        <v>14</v>
      </c>
      <c r="C234" s="1" t="s">
        <v>15</v>
      </c>
      <c r="D234" s="1">
        <v>0</v>
      </c>
      <c r="E234" s="19" t="s">
        <v>334</v>
      </c>
    </row>
    <row r="235" spans="1:5" ht="31.5" x14ac:dyDescent="0.25">
      <c r="A235" s="6" t="s">
        <v>335</v>
      </c>
      <c r="B235" s="1" t="s">
        <v>17</v>
      </c>
      <c r="C235" s="1" t="s">
        <v>15</v>
      </c>
      <c r="D235" s="1">
        <v>0</v>
      </c>
      <c r="E235" s="19" t="s">
        <v>334</v>
      </c>
    </row>
    <row r="236" spans="1:5" ht="31.5" x14ac:dyDescent="0.25">
      <c r="A236" s="6" t="s">
        <v>336</v>
      </c>
      <c r="B236" s="1" t="s">
        <v>19</v>
      </c>
      <c r="C236" s="1" t="s">
        <v>15</v>
      </c>
      <c r="D236" s="1">
        <v>0</v>
      </c>
      <c r="E236" s="19" t="s">
        <v>334</v>
      </c>
    </row>
    <row r="237" spans="1:5" ht="31.5" x14ac:dyDescent="0.25">
      <c r="A237" s="6" t="s">
        <v>337</v>
      </c>
      <c r="B237" s="1" t="s">
        <v>43</v>
      </c>
      <c r="C237" s="1" t="s">
        <v>15</v>
      </c>
      <c r="D237" s="1">
        <v>0</v>
      </c>
      <c r="E237" s="19" t="s">
        <v>334</v>
      </c>
    </row>
    <row r="238" spans="1:5" ht="31.5" x14ac:dyDescent="0.25">
      <c r="A238" s="6" t="s">
        <v>338</v>
      </c>
      <c r="B238" s="1" t="s">
        <v>339</v>
      </c>
      <c r="C238" s="1" t="s">
        <v>15</v>
      </c>
      <c r="D238" s="1">
        <v>0</v>
      </c>
      <c r="E238" s="19" t="s">
        <v>334</v>
      </c>
    </row>
    <row r="239" spans="1:5" ht="31.5" x14ac:dyDescent="0.25">
      <c r="A239" s="6" t="s">
        <v>340</v>
      </c>
      <c r="B239" s="1" t="s">
        <v>47</v>
      </c>
      <c r="C239" s="1" t="s">
        <v>15</v>
      </c>
      <c r="D239" s="1">
        <v>0</v>
      </c>
      <c r="E239" s="19" t="s">
        <v>334</v>
      </c>
    </row>
    <row r="240" spans="1:5" x14ac:dyDescent="0.25">
      <c r="A240" s="21" t="s">
        <v>341</v>
      </c>
      <c r="B240" s="21"/>
      <c r="C240" s="21"/>
      <c r="D240" s="21"/>
      <c r="E240" s="9"/>
    </row>
    <row r="241" spans="1:5" ht="31.5" x14ac:dyDescent="0.25">
      <c r="A241" s="6" t="s">
        <v>342</v>
      </c>
      <c r="B241" s="1" t="s">
        <v>324</v>
      </c>
      <c r="C241" s="1" t="s">
        <v>325</v>
      </c>
      <c r="D241" s="1">
        <v>0</v>
      </c>
      <c r="E241" s="19" t="s">
        <v>334</v>
      </c>
    </row>
    <row r="242" spans="1:5" ht="31.5" x14ac:dyDescent="0.25">
      <c r="A242" s="6" t="s">
        <v>343</v>
      </c>
      <c r="B242" s="1" t="s">
        <v>327</v>
      </c>
      <c r="C242" s="1" t="s">
        <v>325</v>
      </c>
      <c r="D242" s="1">
        <v>0</v>
      </c>
      <c r="E242" s="19" t="s">
        <v>334</v>
      </c>
    </row>
    <row r="243" spans="1:5" ht="31.5" x14ac:dyDescent="0.25">
      <c r="A243" s="6" t="s">
        <v>344</v>
      </c>
      <c r="B243" s="1" t="s">
        <v>345</v>
      </c>
      <c r="C243" s="1" t="s">
        <v>325</v>
      </c>
      <c r="D243" s="1">
        <v>0</v>
      </c>
      <c r="E243" s="19" t="s">
        <v>334</v>
      </c>
    </row>
    <row r="244" spans="1:5" ht="31.5" x14ac:dyDescent="0.25">
      <c r="A244" s="6" t="s">
        <v>346</v>
      </c>
      <c r="B244" s="1" t="s">
        <v>331</v>
      </c>
      <c r="C244" s="1" t="s">
        <v>15</v>
      </c>
      <c r="D244" s="1">
        <v>0</v>
      </c>
      <c r="E244" s="19" t="s">
        <v>334</v>
      </c>
    </row>
    <row r="245" spans="1:5" x14ac:dyDescent="0.25">
      <c r="A245" s="21" t="s">
        <v>347</v>
      </c>
      <c r="B245" s="21"/>
      <c r="C245" s="21"/>
      <c r="D245" s="21"/>
    </row>
    <row r="246" spans="1:5" x14ac:dyDescent="0.25">
      <c r="A246" s="6" t="s">
        <v>348</v>
      </c>
      <c r="B246" s="1" t="s">
        <v>349</v>
      </c>
      <c r="C246" s="1" t="s">
        <v>325</v>
      </c>
      <c r="D246" s="1">
        <v>5</v>
      </c>
      <c r="E246" s="19" t="s">
        <v>350</v>
      </c>
    </row>
    <row r="247" spans="1:5" x14ac:dyDescent="0.25">
      <c r="A247" s="6" t="s">
        <v>351</v>
      </c>
      <c r="B247" s="1" t="s">
        <v>352</v>
      </c>
      <c r="C247" s="1" t="s">
        <v>325</v>
      </c>
      <c r="D247" s="1">
        <v>0</v>
      </c>
      <c r="E247" s="19" t="s">
        <v>350</v>
      </c>
    </row>
    <row r="248" spans="1:5" ht="31.5" x14ac:dyDescent="0.25">
      <c r="A248" s="6" t="s">
        <v>353</v>
      </c>
      <c r="B248" s="1" t="s">
        <v>354</v>
      </c>
      <c r="C248" s="1" t="s">
        <v>15</v>
      </c>
      <c r="D248" s="1">
        <v>31000</v>
      </c>
      <c r="E248" s="19" t="s">
        <v>350</v>
      </c>
    </row>
    <row r="252" spans="1:5" x14ac:dyDescent="0.25">
      <c r="A252" s="26" t="s">
        <v>355</v>
      </c>
      <c r="B252" s="26"/>
      <c r="D252" s="27" t="s">
        <v>356</v>
      </c>
    </row>
  </sheetData>
  <sheetProtection algorithmName="SHA-512" hashValue="ved2lk7OgYAWcoNodYeV+vdEE7b8Rjp/cy/XNxrExsMfDKkZGEnYtAToLb3ygBD5r0GrXL/48RrKNkFjDKxTJQ==" saltValue="p0VEVIyZtTaKR5+QwVjU2A==" spinCount="100000" sheet="1" objects="1" scenarios="1"/>
  <mergeCells count="9">
    <mergeCell ref="A2:D2"/>
    <mergeCell ref="A8:D8"/>
    <mergeCell ref="A26:D26"/>
    <mergeCell ref="F85:F86"/>
    <mergeCell ref="A228:D228"/>
    <mergeCell ref="A252:B252"/>
    <mergeCell ref="A233:D233"/>
    <mergeCell ref="A240:D240"/>
    <mergeCell ref="A245:D24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2020-04-06T14:18:58Z</dcterms:modified>
</cp:coreProperties>
</file>