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231" i="1" l="1"/>
  <c r="D152" i="1"/>
  <c r="E111" i="1"/>
  <c r="D15" i="1"/>
  <c r="D14" i="1"/>
  <c r="D13" i="1"/>
  <c r="D11" i="1" l="1"/>
  <c r="D10" i="1"/>
  <c r="D9" i="1"/>
  <c r="D82" i="1" l="1"/>
  <c r="E89" i="1" l="1"/>
  <c r="E60" i="1"/>
  <c r="D60" i="1" s="1"/>
  <c r="E28" i="1"/>
  <c r="D28" i="1" s="1"/>
  <c r="D23" i="1"/>
  <c r="D72" i="1" l="1"/>
  <c r="D146" i="1"/>
  <c r="D150" i="1" l="1"/>
  <c r="D17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68" i="1"/>
  <c r="D164" i="1"/>
  <c r="D160" i="1"/>
  <c r="D15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58" i="1"/>
  <c r="D54" i="1"/>
  <c r="D50" i="1"/>
  <c r="D46" i="1"/>
  <c r="D42" i="1"/>
  <c r="D38" i="1"/>
  <c r="D34" i="1"/>
  <c r="D32" i="1"/>
  <c r="D12" i="1" l="1"/>
  <c r="D17" i="1" s="1"/>
  <c r="D16" i="1" s="1"/>
  <c r="D22" i="1" s="1"/>
  <c r="D190" i="1"/>
  <c r="D24" i="1" l="1"/>
</calcChain>
</file>

<file path=xl/sharedStrings.xml><?xml version="1.0" encoding="utf-8"?>
<sst xmlns="http://schemas.openxmlformats.org/spreadsheetml/2006/main" count="919" uniqueCount="365">
  <si>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</si>
  <si>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</si>
  <si>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</si>
  <si>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</si>
  <si>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</si>
  <si>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</si>
  <si>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</si>
  <si>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</si>
  <si>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</si>
  <si>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</si>
  <si>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</si>
  <si>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</si>
  <si>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</si>
  <si>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</si>
  <si>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</si>
  <si>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</si>
  <si>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</si>
  <si>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</si>
  <si>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</si>
  <si>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</si>
  <si>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</si>
  <si>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</si>
  <si>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</si>
  <si>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</si>
  <si>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</si>
  <si>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</si>
  <si>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</si>
  <si>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</si>
  <si>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</si>
  <si>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</si>
  <si>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</si>
  <si>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</si>
  <si>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</si>
  <si>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</si>
  <si>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</si>
  <si>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</si>
  <si>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</si>
  <si>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</si>
  <si>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</si>
  <si>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</si>
  <si>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</si>
  <si>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</si>
  <si>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</si>
  <si>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</si>
  <si>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</si>
  <si>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</si>
  <si>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</si>
  <si>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</si>
  <si>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</si>
  <si>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</si>
  <si>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</si>
  <si>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</si>
  <si>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</si>
  <si>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</si>
  <si>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</si>
  <si>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</si>
  <si>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</si>
  <si>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</si>
  <si>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</si>
  <si>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</si>
  <si>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</si>
  <si>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</si>
  <si>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</si>
  <si>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</si>
  <si>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</si>
  <si>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</si>
  <si>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</si>
  <si>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</si>
  <si>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</si>
  <si>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</si>
  <si>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</si>
  <si>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</si>
  <si>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</si>
  <si>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</si>
  <si>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</si>
  <si>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</si>
  <si>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</si>
  <si>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</si>
  <si>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</si>
  <si>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</si>
  <si>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</si>
  <si>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</si>
  <si>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</si>
  <si>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</si>
  <si>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</si>
  <si>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</si>
  <si>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</si>
  <si>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</si>
  <si>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</si>
  <si>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</si>
  <si>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</si>
  <si>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</si>
  <si>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</si>
  <si>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</si>
  <si>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</si>
  <si>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</si>
  <si>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</si>
  <si>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</si>
  <si>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</si>
  <si>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</si>
  <si>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</si>
  <si>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</si>
  <si>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</si>
  <si>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</si>
  <si>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</si>
  <si>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</si>
  <si>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</si>
  <si>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</si>
  <si>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</si>
  <si>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</si>
  <si>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</si>
  <si>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</si>
  <si>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</si>
  <si>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</si>
  <si>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</si>
  <si>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</si>
  <si>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</si>
  <si>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</si>
  <si>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</si>
  <si>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</si>
  <si>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</si>
  <si>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</si>
  <si>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</si>
  <si>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</si>
  <si>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</si>
  <si>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</si>
  <si>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</si>
  <si>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</si>
  <si>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</si>
  <si>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</si>
  <si>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</si>
  <si>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</si>
  <si>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</si>
  <si>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</si>
  <si>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</si>
  <si>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</si>
  <si>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</si>
  <si>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</si>
  <si>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</si>
  <si>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</si>
  <si>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</si>
  <si>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</si>
  <si>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</si>
  <si>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</si>
  <si>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</si>
  <si>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</si>
  <si>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</si>
  <si>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</si>
  <si>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</si>
  <si>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</si>
  <si>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</si>
  <si>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</si>
  <si>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</si>
  <si>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</si>
  <si>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</si>
  <si>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</si>
  <si>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</si>
  <si>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</si>
  <si>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</si>
  <si>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</si>
  <si>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</si>
  <si>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</si>
  <si>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</si>
  <si>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</si>
  <si>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</si>
  <si>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</si>
  <si>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</si>
  <si>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</si>
  <si>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</si>
  <si>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</si>
  <si>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</si>
  <si>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</si>
  <si>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</si>
  <si>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</si>
  <si>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</si>
  <si>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</si>
  <si>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</si>
  <si>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</si>
  <si>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</si>
  <si>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</si>
  <si>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</si>
  <si>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</si>
  <si>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</si>
  <si>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</si>
  <si>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</si>
  <si>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</si>
  <si>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</si>
  <si>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</si>
  <si>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</si>
  <si>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</si>
  <si>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</si>
  <si>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</si>
  <si>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</si>
  <si>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</si>
  <si>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</si>
  <si>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</si>
  <si>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</si>
  <si>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</si>
  <si>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</si>
  <si>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</si>
  <si>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</si>
  <si>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</si>
  <si>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</si>
  <si>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</si>
  <si>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</si>
  <si>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</si>
  <si>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</si>
  <si>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</si>
  <si>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</si>
  <si>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</si>
  <si>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</si>
  <si>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</si>
  <si>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</si>
  <si>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</si>
  <si>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</si>
  <si>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</si>
  <si>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</si>
  <si>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</si>
  <si>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</si>
  <si>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</si>
  <si>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</si>
  <si>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</si>
  <si>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</si>
  <si>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</si>
  <si>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</si>
  <si>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</si>
  <si>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</si>
  <si>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</si>
  <si>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</si>
  <si>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</si>
  <si>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</si>
  <si>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</si>
  <si>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</si>
  <si>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</si>
  <si>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</si>
  <si>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</si>
  <si>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</si>
  <si>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</si>
  <si>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</si>
  <si>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</si>
  <si>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</si>
  <si>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</si>
  <si>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</si>
  <si>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</si>
  <si>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</si>
  <si>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</si>
  <si>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</si>
  <si>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</si>
  <si>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</si>
  <si>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</si>
  <si>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</si>
  <si>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</si>
  <si>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</si>
  <si>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</si>
  <si>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</si>
  <si>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</si>
  <si>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</si>
  <si>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</si>
  <si>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</si>
  <si>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</si>
  <si>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</si>
  <si>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</si>
  <si>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</si>
  <si>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</si>
  <si>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</si>
  <si>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</si>
  <si>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</si>
  <si>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</si>
  <si>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</si>
  <si>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</si>
  <si>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</si>
  <si>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</si>
  <si>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</si>
  <si>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</si>
  <si>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</si>
  <si>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</si>
  <si>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</si>
  <si>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</si>
  <si>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</si>
  <si>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</si>
  <si>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</si>
  <si>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</si>
  <si>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</si>
  <si>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</si>
  <si>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</si>
  <si>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</si>
  <si>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</si>
  <si>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</si>
  <si>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</si>
  <si>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</si>
  <si>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</si>
  <si>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</si>
  <si>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</si>
  <si>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</si>
  <si>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</si>
  <si>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</si>
  <si>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</si>
  <si>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</si>
  <si>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</si>
  <si>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</si>
  <si>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</si>
  <si>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</si>
  <si>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</si>
  <si>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</si>
  <si>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</si>
  <si>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</si>
  <si>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</si>
  <si>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</si>
  <si>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</si>
  <si>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</si>
  <si>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</si>
  <si>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</si>
  <si>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</si>
  <si>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</si>
  <si>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</si>
  <si>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</si>
  <si>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</si>
  <si>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</si>
  <si>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</si>
  <si>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</si>
  <si>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</si>
  <si>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</si>
  <si>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</si>
  <si>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</si>
  <si>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</si>
  <si>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</si>
  <si>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</si>
  <si>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</si>
  <si>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</si>
  <si>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</si>
  <si>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</si>
  <si>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</si>
  <si>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</si>
  <si>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</si>
  <si>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</si>
  <si>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</si>
  <si>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</si>
  <si>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</si>
  <si>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</si>
  <si>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</si>
  <si>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</si>
  <si>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</si>
  <si>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</si>
  <si>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</si>
  <si>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</si>
  <si>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</si>
  <si>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</si>
  <si>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</si>
  <si>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</si>
  <si>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</si>
  <si>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</si>
  <si>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</si>
  <si>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</si>
  <si>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</si>
  <si>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</si>
  <si>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</si>
  <si>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</si>
  <si>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</si>
  <si>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</si>
  <si>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</si>
  <si>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</si>
  <si>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№47                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</si>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</sst>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47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-26100.160420158223</v>
          </cell>
        </row>
        <row r="25">
          <cell r="D25">
            <v>14421.71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30">
          <cell r="I30">
            <v>0</v>
          </cell>
          <cell r="P30">
            <v>3723.4079999999999</v>
          </cell>
          <cell r="U30">
            <v>4224.6360000000004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4">
          <cell r="GW1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M123">
            <v>22686.658113600006</v>
          </cell>
        </row>
        <row r="124">
          <cell r="GM124">
            <v>24797.921148000005</v>
          </cell>
        </row>
        <row r="125">
          <cell r="GM125">
            <v>5849.5694400000002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2"/>
    <col min="2" max="2" width="62.42578125" style="19" customWidth="1"/>
    <col min="3" max="3" width="27.8554687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7" width="9.140625" style="19" hidden="1" customWidth="1"/>
    <col min="8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361</v>
      </c>
      <c r="B2" s="23"/>
      <c r="C2" s="23"/>
      <c r="D2" s="23"/>
      <c r="E2" s="19">
        <v>397.8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364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359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-26100.160420158223</v>
      </c>
      <c r="E10" s="19" t="s">
        <v>359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14421.71</v>
      </c>
      <c r="E11" s="19" t="s">
        <v>359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53334.14870160001</v>
      </c>
      <c r="E12" s="19" t="s">
        <v>360</v>
      </c>
    </row>
    <row r="13" spans="1:22" x14ac:dyDescent="0.25">
      <c r="A13" s="6" t="s">
        <v>22</v>
      </c>
      <c r="B13" s="24" t="s">
        <v>23</v>
      </c>
      <c r="C13" s="1" t="s">
        <v>15</v>
      </c>
      <c r="D13" s="17">
        <f>'[4]ГУК 2019'!$GM$124</f>
        <v>24797.921148000005</v>
      </c>
      <c r="E13" s="19" t="s">
        <v>360</v>
      </c>
    </row>
    <row r="14" spans="1:22" x14ac:dyDescent="0.25">
      <c r="A14" s="6" t="s">
        <v>24</v>
      </c>
      <c r="B14" s="24" t="s">
        <v>25</v>
      </c>
      <c r="C14" s="1" t="s">
        <v>15</v>
      </c>
      <c r="D14" s="17">
        <f>'[4]ГУК 2019'!$GM$123</f>
        <v>22686.658113600006</v>
      </c>
      <c r="E14" s="19" t="s">
        <v>360</v>
      </c>
    </row>
    <row r="15" spans="1:22" x14ac:dyDescent="0.25">
      <c r="A15" s="6" t="s">
        <v>26</v>
      </c>
      <c r="B15" s="24" t="s">
        <v>27</v>
      </c>
      <c r="C15" s="1" t="s">
        <v>15</v>
      </c>
      <c r="D15" s="17">
        <f>'[4]ГУК 2019'!$GM$125</f>
        <v>5849.5694400000002</v>
      </c>
      <c r="E15" s="19" t="s">
        <v>360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34665.208701600015</v>
      </c>
      <c r="E16" s="19">
        <v>38469.160000000003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D12-D25+D232+D248</f>
        <v>34665.208701600015</v>
      </c>
      <c r="E17" s="19" t="s">
        <v>359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9" t="s">
        <v>359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9" t="s">
        <v>359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D16+D10+D236+D252</f>
        <v>14375.958281441792</v>
      </c>
      <c r="E22" s="19" t="s">
        <v>359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f>'[2]2018 непоср.'!$I$30</f>
        <v>0</v>
      </c>
      <c r="E23" s="19" t="s">
        <v>359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D22-D231</f>
        <v>-16036.505718558205</v>
      </c>
      <c r="E24" s="19" t="s">
        <v>359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18668.939999999999</v>
      </c>
      <c r="E25" s="19" t="s">
        <v>359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4224.6360000000004</v>
      </c>
      <c r="E28" s="15">
        <f>'[2]2018 непоср.'!$U$30</f>
        <v>4224.6360000000004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359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10.620000000000001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3723.4079999999999</v>
      </c>
      <c r="E60" s="15">
        <f>'[2]2018 непоср.'!$P$30</f>
        <v>3723.4079999999999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359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5849.57</v>
      </c>
      <c r="E66" s="19">
        <v>5849.57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359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14.704801407742583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1">
        <f>E73</f>
        <v>2203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2203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5.5379587732528908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5">
        <v>129.31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129.31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16.16375</v>
      </c>
    </row>
    <row r="83" spans="1:22" s="5" customFormat="1" ht="47.25" x14ac:dyDescent="0.25">
      <c r="A83" s="18" t="s">
        <v>138</v>
      </c>
      <c r="B83" s="3" t="s">
        <v>50</v>
      </c>
      <c r="C83" s="3" t="s">
        <v>7</v>
      </c>
      <c r="D83" s="3" t="s">
        <v>139</v>
      </c>
      <c r="E83" s="19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9">
        <v>0</v>
      </c>
      <c r="F85" s="21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5">
        <f>'[3]Выполненные работы 2018 г.'!$GW$114</f>
        <v>0</v>
      </c>
      <c r="F89" s="1">
        <f>F84</f>
        <v>0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18" t="s">
        <v>154</v>
      </c>
      <c r="B93" s="3" t="s">
        <v>50</v>
      </c>
      <c r="C93" s="3" t="s">
        <v>7</v>
      </c>
      <c r="D93" s="3" t="s">
        <v>155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3223.21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6">
        <v>0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5">
        <v>0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5">
        <v>49.05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8">
        <f>E103/E2</f>
        <v>0.12330316742081447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6">
        <v>669.48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8">
        <f>E107/E2</f>
        <v>1.6829562594268477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6">
        <f>22.11+271.78</f>
        <v>293.89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8">
        <f>E111/E2</f>
        <v>0.73878833584715931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5">
        <v>1354.91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8">
        <f>E115/E2</f>
        <v>3.4060080442433383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5">
        <v>0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5">
        <v>0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5">
        <v>271.62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0.68280542986425341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19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19">
        <v>0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19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358</v>
      </c>
      <c r="E143" s="15">
        <v>411.88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1.0353946706887882</v>
      </c>
      <c r="F146" s="10" t="s">
        <v>220</v>
      </c>
    </row>
    <row r="147" spans="1:7" ht="31.5" x14ac:dyDescent="0.25">
      <c r="A147" s="6" t="s">
        <v>221</v>
      </c>
      <c r="B147" s="1" t="s">
        <v>55</v>
      </c>
      <c r="C147" s="1" t="s">
        <v>7</v>
      </c>
      <c r="D147" s="1" t="s">
        <v>222</v>
      </c>
      <c r="E147" s="19">
        <v>172.38</v>
      </c>
      <c r="F147" s="11"/>
      <c r="G147" s="12"/>
    </row>
    <row r="148" spans="1:7" x14ac:dyDescent="0.25">
      <c r="A148" s="6" t="s">
        <v>223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224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225</v>
      </c>
      <c r="B150" s="1" t="s">
        <v>63</v>
      </c>
      <c r="C150" s="1" t="s">
        <v>15</v>
      </c>
      <c r="D150" s="8">
        <f>E147/E2</f>
        <v>0.43333333333333329</v>
      </c>
    </row>
    <row r="151" spans="1:7" ht="47.25" x14ac:dyDescent="0.25">
      <c r="A151" s="18" t="s">
        <v>226</v>
      </c>
      <c r="B151" s="3" t="s">
        <v>50</v>
      </c>
      <c r="C151" s="3" t="s">
        <v>7</v>
      </c>
      <c r="D151" s="3" t="s">
        <v>227</v>
      </c>
    </row>
    <row r="152" spans="1:7" x14ac:dyDescent="0.25">
      <c r="A152" s="6" t="s">
        <v>228</v>
      </c>
      <c r="B152" s="1" t="s">
        <v>53</v>
      </c>
      <c r="C152" s="1" t="s">
        <v>15</v>
      </c>
      <c r="D152" s="1">
        <f>E153+E157+E161+E165+E169+E173+E177+E181+E185</f>
        <v>6493.3499999999995</v>
      </c>
    </row>
    <row r="153" spans="1:7" ht="31.5" x14ac:dyDescent="0.25">
      <c r="A153" s="6" t="s">
        <v>229</v>
      </c>
      <c r="B153" s="1" t="s">
        <v>55</v>
      </c>
      <c r="C153" s="1" t="s">
        <v>7</v>
      </c>
      <c r="D153" s="1" t="s">
        <v>230</v>
      </c>
      <c r="E153" s="19">
        <v>0</v>
      </c>
    </row>
    <row r="154" spans="1:7" x14ac:dyDescent="0.25">
      <c r="A154" s="6" t="s">
        <v>231</v>
      </c>
      <c r="B154" s="1" t="s">
        <v>58</v>
      </c>
      <c r="C154" s="1" t="s">
        <v>7</v>
      </c>
      <c r="D154" s="1" t="s">
        <v>112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61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E153/E2</f>
        <v>0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0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779.74</v>
      </c>
    </row>
    <row r="162" spans="1:5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243</v>
      </c>
      <c r="B164" s="1" t="s">
        <v>63</v>
      </c>
      <c r="C164" s="1" t="s">
        <v>15</v>
      </c>
      <c r="D164" s="8">
        <f>E161/E2</f>
        <v>1.9601307189542483</v>
      </c>
    </row>
    <row r="165" spans="1:5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v>2568.16</v>
      </c>
    </row>
    <row r="166" spans="1:5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248</v>
      </c>
      <c r="B168" s="1" t="s">
        <v>63</v>
      </c>
      <c r="C168" s="1" t="s">
        <v>15</v>
      </c>
      <c r="D168" s="8">
        <f>E165/E2</f>
        <v>6.4559074912016081</v>
      </c>
    </row>
    <row r="169" spans="1:5" ht="31.5" x14ac:dyDescent="0.25">
      <c r="A169" s="6"/>
      <c r="B169" s="1" t="s">
        <v>55</v>
      </c>
      <c r="C169" s="1" t="s">
        <v>7</v>
      </c>
      <c r="D169" s="1" t="s">
        <v>355</v>
      </c>
      <c r="E169" s="19">
        <v>68.12</v>
      </c>
    </row>
    <row r="170" spans="1:5" x14ac:dyDescent="0.25">
      <c r="A170" s="6"/>
      <c r="B170" s="1" t="s">
        <v>58</v>
      </c>
      <c r="C170" s="1" t="s">
        <v>7</v>
      </c>
      <c r="D170" s="1" t="s">
        <v>112</v>
      </c>
    </row>
    <row r="171" spans="1:5" x14ac:dyDescent="0.25">
      <c r="A171" s="6"/>
      <c r="B171" s="1" t="s">
        <v>3</v>
      </c>
      <c r="C171" s="1" t="s">
        <v>7</v>
      </c>
      <c r="D171" s="1" t="s">
        <v>61</v>
      </c>
    </row>
    <row r="172" spans="1:5" x14ac:dyDescent="0.25">
      <c r="A172" s="6"/>
      <c r="B172" s="1" t="s">
        <v>63</v>
      </c>
      <c r="C172" s="1" t="s">
        <v>15</v>
      </c>
      <c r="D172" s="8">
        <f>E169/E2</f>
        <v>0.17124183006535948</v>
      </c>
    </row>
    <row r="173" spans="1:5" ht="31.5" x14ac:dyDescent="0.25">
      <c r="A173" s="6" t="s">
        <v>249</v>
      </c>
      <c r="B173" s="1" t="s">
        <v>55</v>
      </c>
      <c r="C173" s="1" t="s">
        <v>7</v>
      </c>
      <c r="D173" s="1" t="s">
        <v>250</v>
      </c>
      <c r="E173" s="19">
        <v>0</v>
      </c>
    </row>
    <row r="174" spans="1:5" x14ac:dyDescent="0.25">
      <c r="A174" s="6" t="s">
        <v>251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252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253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254</v>
      </c>
      <c r="B177" s="1" t="s">
        <v>55</v>
      </c>
      <c r="C177" s="1" t="s">
        <v>7</v>
      </c>
      <c r="D177" s="1" t="s">
        <v>255</v>
      </c>
      <c r="E177" s="19">
        <v>0</v>
      </c>
      <c r="F177" s="19" t="s">
        <v>256</v>
      </c>
    </row>
    <row r="178" spans="1:6" x14ac:dyDescent="0.25">
      <c r="A178" s="6" t="s">
        <v>257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258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259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260</v>
      </c>
      <c r="B181" s="1" t="s">
        <v>55</v>
      </c>
      <c r="C181" s="1" t="s">
        <v>7</v>
      </c>
      <c r="D181" s="1" t="s">
        <v>261</v>
      </c>
      <c r="E181" s="19">
        <v>3077.33</v>
      </c>
    </row>
    <row r="182" spans="1:6" x14ac:dyDescent="0.25">
      <c r="A182" s="6" t="s">
        <v>262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263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264</v>
      </c>
      <c r="B184" s="1" t="s">
        <v>63</v>
      </c>
      <c r="C184" s="1" t="s">
        <v>15</v>
      </c>
      <c r="D184" s="8">
        <f>E181/E2</f>
        <v>7.7358722976370027</v>
      </c>
    </row>
    <row r="185" spans="1:6" ht="31.5" x14ac:dyDescent="0.25">
      <c r="A185" s="6"/>
      <c r="B185" s="1" t="s">
        <v>55</v>
      </c>
      <c r="C185" s="1" t="s">
        <v>7</v>
      </c>
      <c r="D185" s="8" t="s">
        <v>265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8" t="s">
        <v>266</v>
      </c>
      <c r="B189" s="3" t="s">
        <v>50</v>
      </c>
      <c r="C189" s="3" t="s">
        <v>7</v>
      </c>
      <c r="D189" s="3" t="s">
        <v>267</v>
      </c>
    </row>
    <row r="190" spans="1:6" ht="18.75" x14ac:dyDescent="0.25">
      <c r="A190" s="6" t="s">
        <v>268</v>
      </c>
      <c r="B190" s="1" t="s">
        <v>53</v>
      </c>
      <c r="C190" s="1" t="s">
        <v>15</v>
      </c>
      <c r="D190" s="1">
        <f>E191+E195+E199+E203+E207+E211+E215+E219+E223+E227</f>
        <v>4565.9799999999996</v>
      </c>
      <c r="F190" s="13"/>
    </row>
    <row r="191" spans="1:6" ht="31.5" x14ac:dyDescent="0.25">
      <c r="A191" s="6" t="s">
        <v>269</v>
      </c>
      <c r="B191" s="1" t="s">
        <v>55</v>
      </c>
      <c r="C191" s="1" t="s">
        <v>7</v>
      </c>
      <c r="D191" s="1" t="s">
        <v>270</v>
      </c>
      <c r="E191" s="19">
        <v>0</v>
      </c>
    </row>
    <row r="192" spans="1:6" x14ac:dyDescent="0.25">
      <c r="A192" s="6" t="s">
        <v>271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272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273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274</v>
      </c>
      <c r="B195" s="1" t="s">
        <v>55</v>
      </c>
      <c r="C195" s="1" t="s">
        <v>7</v>
      </c>
      <c r="D195" s="1" t="s">
        <v>275</v>
      </c>
      <c r="E195" s="19">
        <v>0</v>
      </c>
    </row>
    <row r="196" spans="1:5" x14ac:dyDescent="0.25">
      <c r="A196" s="6" t="s">
        <v>276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277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278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279</v>
      </c>
      <c r="B199" s="1" t="s">
        <v>55</v>
      </c>
      <c r="C199" s="1" t="s">
        <v>7</v>
      </c>
      <c r="D199" s="1" t="s">
        <v>280</v>
      </c>
      <c r="E199" s="19">
        <v>0</v>
      </c>
    </row>
    <row r="200" spans="1:5" x14ac:dyDescent="0.25">
      <c r="A200" s="6" t="s">
        <v>281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282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283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284</v>
      </c>
      <c r="B203" s="1" t="s">
        <v>55</v>
      </c>
      <c r="C203" s="1" t="s">
        <v>7</v>
      </c>
      <c r="D203" s="1" t="s">
        <v>285</v>
      </c>
      <c r="E203" s="19">
        <v>0</v>
      </c>
    </row>
    <row r="204" spans="1:5" x14ac:dyDescent="0.25">
      <c r="A204" s="6" t="s">
        <v>286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287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288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289</v>
      </c>
      <c r="B207" s="1" t="s">
        <v>55</v>
      </c>
      <c r="C207" s="1" t="s">
        <v>7</v>
      </c>
      <c r="D207" s="1" t="s">
        <v>290</v>
      </c>
      <c r="E207" s="19">
        <v>4565.9799999999996</v>
      </c>
    </row>
    <row r="208" spans="1:5" x14ac:dyDescent="0.25">
      <c r="A208" s="6" t="s">
        <v>291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292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293</v>
      </c>
      <c r="B210" s="1" t="s">
        <v>63</v>
      </c>
      <c r="C210" s="1" t="s">
        <v>15</v>
      </c>
      <c r="D210" s="8">
        <f>E207/E2</f>
        <v>11.478079436902965</v>
      </c>
    </row>
    <row r="211" spans="1:5" ht="31.5" x14ac:dyDescent="0.25">
      <c r="A211" s="6" t="s">
        <v>294</v>
      </c>
      <c r="B211" s="1" t="s">
        <v>55</v>
      </c>
      <c r="C211" s="1" t="s">
        <v>7</v>
      </c>
      <c r="D211" s="1" t="s">
        <v>295</v>
      </c>
      <c r="E211" s="19">
        <v>0</v>
      </c>
    </row>
    <row r="212" spans="1:5" x14ac:dyDescent="0.25">
      <c r="A212" s="6" t="s">
        <v>296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297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298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299</v>
      </c>
      <c r="B215" s="1" t="s">
        <v>55</v>
      </c>
      <c r="C215" s="1" t="s">
        <v>7</v>
      </c>
      <c r="D215" s="1" t="s">
        <v>300</v>
      </c>
      <c r="E215" s="19">
        <v>0</v>
      </c>
    </row>
    <row r="216" spans="1:5" x14ac:dyDescent="0.25">
      <c r="A216" s="6" t="s">
        <v>301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302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303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304</v>
      </c>
      <c r="B219" s="1" t="s">
        <v>55</v>
      </c>
      <c r="C219" s="1" t="s">
        <v>7</v>
      </c>
      <c r="D219" s="1" t="s">
        <v>305</v>
      </c>
      <c r="E219" s="19">
        <v>0</v>
      </c>
    </row>
    <row r="220" spans="1:5" x14ac:dyDescent="0.25">
      <c r="A220" s="6" t="s">
        <v>306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307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308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309</v>
      </c>
      <c r="B223" s="1" t="s">
        <v>55</v>
      </c>
      <c r="C223" s="1" t="s">
        <v>7</v>
      </c>
      <c r="D223" s="1" t="s">
        <v>310</v>
      </c>
      <c r="E223" s="19">
        <v>0</v>
      </c>
    </row>
    <row r="224" spans="1:5" x14ac:dyDescent="0.25">
      <c r="A224" s="6" t="s">
        <v>311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312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313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314</v>
      </c>
      <c r="B227" s="1" t="s">
        <v>55</v>
      </c>
      <c r="C227" s="1" t="s">
        <v>7</v>
      </c>
      <c r="D227" s="1" t="s">
        <v>315</v>
      </c>
      <c r="E227" s="19">
        <v>0</v>
      </c>
      <c r="F227" s="19" t="s">
        <v>316</v>
      </c>
    </row>
    <row r="228" spans="1:6" x14ac:dyDescent="0.25">
      <c r="A228" s="6" t="s">
        <v>317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318</v>
      </c>
      <c r="B229" s="1" t="s">
        <v>3</v>
      </c>
      <c r="C229" s="1" t="s">
        <v>7</v>
      </c>
      <c r="D229" s="1" t="s">
        <v>319</v>
      </c>
    </row>
    <row r="230" spans="1:6" x14ac:dyDescent="0.25">
      <c r="A230" s="6" t="s">
        <v>320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321</v>
      </c>
      <c r="C231" s="1" t="s">
        <v>15</v>
      </c>
      <c r="D231" s="14">
        <f>SUM(D28,D34,D60,D66,D72,D78,D84,D94,D152,D190)</f>
        <v>30412.463999999996</v>
      </c>
    </row>
    <row r="232" spans="1:6" x14ac:dyDescent="0.25">
      <c r="A232" s="20" t="s">
        <v>322</v>
      </c>
      <c r="B232" s="20"/>
      <c r="C232" s="20"/>
      <c r="D232" s="20"/>
    </row>
    <row r="233" spans="1:6" x14ac:dyDescent="0.25">
      <c r="A233" s="6" t="s">
        <v>323</v>
      </c>
      <c r="B233" s="1" t="s">
        <v>324</v>
      </c>
      <c r="C233" s="1" t="s">
        <v>325</v>
      </c>
      <c r="D233" s="1">
        <v>2</v>
      </c>
      <c r="E233" s="19" t="s">
        <v>359</v>
      </c>
    </row>
    <row r="234" spans="1:6" x14ac:dyDescent="0.25">
      <c r="A234" s="6" t="s">
        <v>326</v>
      </c>
      <c r="B234" s="1" t="s">
        <v>327</v>
      </c>
      <c r="C234" s="1" t="s">
        <v>325</v>
      </c>
      <c r="D234" s="1">
        <v>2</v>
      </c>
      <c r="E234" s="19" t="s">
        <v>359</v>
      </c>
    </row>
    <row r="235" spans="1:6" x14ac:dyDescent="0.25">
      <c r="A235" s="6" t="s">
        <v>328</v>
      </c>
      <c r="B235" s="1" t="s">
        <v>329</v>
      </c>
      <c r="C235" s="1" t="s">
        <v>325</v>
      </c>
      <c r="D235" s="1">
        <v>0</v>
      </c>
      <c r="E235" s="19" t="s">
        <v>359</v>
      </c>
    </row>
    <row r="236" spans="1:6" x14ac:dyDescent="0.25">
      <c r="A236" s="6" t="s">
        <v>330</v>
      </c>
      <c r="B236" s="1" t="s">
        <v>331</v>
      </c>
      <c r="C236" s="1" t="s">
        <v>15</v>
      </c>
      <c r="D236" s="1">
        <v>-11989.09</v>
      </c>
      <c r="E236" s="19" t="s">
        <v>359</v>
      </c>
    </row>
    <row r="237" spans="1:6" x14ac:dyDescent="0.25">
      <c r="A237" s="20" t="s">
        <v>332</v>
      </c>
      <c r="B237" s="20"/>
      <c r="C237" s="20"/>
      <c r="D237" s="20"/>
    </row>
    <row r="238" spans="1:6" ht="31.5" x14ac:dyDescent="0.25">
      <c r="A238" s="6" t="s">
        <v>333</v>
      </c>
      <c r="B238" s="1" t="s">
        <v>14</v>
      </c>
      <c r="C238" s="1" t="s">
        <v>15</v>
      </c>
      <c r="D238" s="1">
        <v>0</v>
      </c>
      <c r="E238" s="19" t="s">
        <v>334</v>
      </c>
    </row>
    <row r="239" spans="1:6" ht="31.5" x14ac:dyDescent="0.25">
      <c r="A239" s="6" t="s">
        <v>335</v>
      </c>
      <c r="B239" s="1" t="s">
        <v>17</v>
      </c>
      <c r="C239" s="1" t="s">
        <v>15</v>
      </c>
      <c r="D239" s="1">
        <v>0</v>
      </c>
      <c r="E239" s="19" t="s">
        <v>334</v>
      </c>
    </row>
    <row r="240" spans="1:6" ht="31.5" x14ac:dyDescent="0.25">
      <c r="A240" s="6" t="s">
        <v>336</v>
      </c>
      <c r="B240" s="1" t="s">
        <v>19</v>
      </c>
      <c r="C240" s="1" t="s">
        <v>15</v>
      </c>
      <c r="D240" s="1">
        <v>0</v>
      </c>
      <c r="E240" s="19" t="s">
        <v>334</v>
      </c>
    </row>
    <row r="241" spans="1:5" ht="31.5" x14ac:dyDescent="0.25">
      <c r="A241" s="6" t="s">
        <v>337</v>
      </c>
      <c r="B241" s="1" t="s">
        <v>43</v>
      </c>
      <c r="C241" s="1" t="s">
        <v>15</v>
      </c>
      <c r="D241" s="1">
        <v>0</v>
      </c>
      <c r="E241" s="19" t="s">
        <v>334</v>
      </c>
    </row>
    <row r="242" spans="1:5" ht="31.5" x14ac:dyDescent="0.25">
      <c r="A242" s="6" t="s">
        <v>338</v>
      </c>
      <c r="B242" s="1" t="s">
        <v>339</v>
      </c>
      <c r="C242" s="1" t="s">
        <v>15</v>
      </c>
      <c r="D242" s="1">
        <v>0</v>
      </c>
      <c r="E242" s="19" t="s">
        <v>334</v>
      </c>
    </row>
    <row r="243" spans="1:5" ht="31.5" x14ac:dyDescent="0.25">
      <c r="A243" s="6" t="s">
        <v>340</v>
      </c>
      <c r="B243" s="1" t="s">
        <v>47</v>
      </c>
      <c r="C243" s="1" t="s">
        <v>15</v>
      </c>
      <c r="D243" s="1">
        <v>0</v>
      </c>
      <c r="E243" s="19" t="s">
        <v>334</v>
      </c>
    </row>
    <row r="244" spans="1:5" x14ac:dyDescent="0.25">
      <c r="A244" s="20" t="s">
        <v>341</v>
      </c>
      <c r="B244" s="20"/>
      <c r="C244" s="20"/>
      <c r="D244" s="20"/>
      <c r="E244" s="10"/>
    </row>
    <row r="245" spans="1:5" ht="31.5" x14ac:dyDescent="0.25">
      <c r="A245" s="6" t="s">
        <v>342</v>
      </c>
      <c r="B245" s="1" t="s">
        <v>324</v>
      </c>
      <c r="C245" s="1" t="s">
        <v>325</v>
      </c>
      <c r="D245" s="1">
        <v>0</v>
      </c>
      <c r="E245" s="19" t="s">
        <v>334</v>
      </c>
    </row>
    <row r="246" spans="1:5" ht="31.5" x14ac:dyDescent="0.25">
      <c r="A246" s="6" t="s">
        <v>343</v>
      </c>
      <c r="B246" s="1" t="s">
        <v>327</v>
      </c>
      <c r="C246" s="1" t="s">
        <v>325</v>
      </c>
      <c r="D246" s="1">
        <v>0</v>
      </c>
      <c r="E246" s="19" t="s">
        <v>334</v>
      </c>
    </row>
    <row r="247" spans="1:5" ht="31.5" x14ac:dyDescent="0.25">
      <c r="A247" s="6" t="s">
        <v>344</v>
      </c>
      <c r="B247" s="1" t="s">
        <v>345</v>
      </c>
      <c r="C247" s="1" t="s">
        <v>325</v>
      </c>
      <c r="D247" s="1">
        <v>0</v>
      </c>
      <c r="E247" s="19" t="s">
        <v>334</v>
      </c>
    </row>
    <row r="248" spans="1:5" ht="31.5" x14ac:dyDescent="0.25">
      <c r="A248" s="6" t="s">
        <v>346</v>
      </c>
      <c r="B248" s="1" t="s">
        <v>331</v>
      </c>
      <c r="C248" s="1" t="s">
        <v>15</v>
      </c>
      <c r="D248" s="1">
        <v>0</v>
      </c>
      <c r="E248" s="19" t="s">
        <v>334</v>
      </c>
    </row>
    <row r="249" spans="1:5" x14ac:dyDescent="0.25">
      <c r="A249" s="20" t="s">
        <v>347</v>
      </c>
      <c r="B249" s="20"/>
      <c r="C249" s="20"/>
      <c r="D249" s="20"/>
    </row>
    <row r="250" spans="1:5" x14ac:dyDescent="0.25">
      <c r="A250" s="6" t="s">
        <v>348</v>
      </c>
      <c r="B250" s="1" t="s">
        <v>349</v>
      </c>
      <c r="C250" s="1" t="s">
        <v>325</v>
      </c>
      <c r="D250" s="1">
        <v>6</v>
      </c>
      <c r="E250" s="19" t="s">
        <v>350</v>
      </c>
    </row>
    <row r="251" spans="1:5" x14ac:dyDescent="0.25">
      <c r="A251" s="6" t="s">
        <v>351</v>
      </c>
      <c r="B251" s="1" t="s">
        <v>352</v>
      </c>
      <c r="C251" s="1" t="s">
        <v>325</v>
      </c>
      <c r="D251" s="1">
        <v>0</v>
      </c>
      <c r="E251" s="19" t="s">
        <v>350</v>
      </c>
    </row>
    <row r="252" spans="1:5" ht="31.5" x14ac:dyDescent="0.25">
      <c r="A252" s="6" t="s">
        <v>353</v>
      </c>
      <c r="B252" s="1" t="s">
        <v>354</v>
      </c>
      <c r="C252" s="1" t="s">
        <v>15</v>
      </c>
      <c r="D252" s="1">
        <v>17800</v>
      </c>
      <c r="E252" s="19" t="s">
        <v>350</v>
      </c>
    </row>
    <row r="256" spans="1:5" x14ac:dyDescent="0.25">
      <c r="A256" s="26" t="s">
        <v>356</v>
      </c>
      <c r="B256" s="26"/>
      <c r="D256" s="27" t="s">
        <v>357</v>
      </c>
    </row>
  </sheetData>
  <sheetProtection algorithmName="SHA-512" hashValue="QAOdVKF0WMijDOK97uBap0emMiTL8UpeuNzifJVhBdmaLPut9KYHQQYPmwH/rjjkl4+1IEbGwo0Sks8wYXwyxA==" saltValue="8YHO2Tj9CqIDmsiRur9HaQ==" spinCount="100000" sheet="1" objects="1" scenarios="1"/>
  <mergeCells count="9">
    <mergeCell ref="A256:B256"/>
    <mergeCell ref="A2:D2"/>
    <mergeCell ref="A8:D8"/>
    <mergeCell ref="A26:D2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2020-04-06T12:35:13Z</dcterms:modified>
</cp:coreProperties>
</file>