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<sst xmlns="http://schemas.openxmlformats.org/spreadsheetml/2006/main" count="917" uniqueCount="369">
  <si>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</si>
  <si>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</si>
  <si>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</si>
  <si>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</si>
  <si>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</si>
  <si>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</si>
  <si>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</si>
  <si>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</si>
  <si>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</si>
  <si>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</si>
  <si>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</si>
  <si>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</si>
  <si>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</si>
  <si>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</si>
  <si>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</si>
  <si>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</si>
  <si>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</si>
  <si>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</si>
  <si>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</si>
  <si>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</si>
  <si>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</si>
  <si>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</si>
  <si>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</si>
  <si>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</si>
  <si>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</si>
  <si>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</si>
  <si>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</si>
  <si>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</si>
  <si>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</si>
  <si>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</si>
  <si>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</si>
  <si>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</si>
  <si>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</si>
  <si>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</si>
  <si>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</si>
  <si>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</si>
  <si>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</si>
  <si>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</si>
  <si>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</si>
  <si>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</si>
  <si>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</si>
  <si>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</si>
  <si>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</si>
  <si>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</si>
  <si>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</si>
  <si>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</si>
  <si>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</si>
  <si>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</si>
  <si>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</si>
  <si>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</si>
  <si>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</si>
  <si>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</si>
  <si>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</si>
  <si>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</si>
  <si>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</si>
  <si>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</si>
  <si>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</si>
  <si>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</si>
  <si>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</si>
  <si>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</si>
  <si>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</si>
  <si>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</si>
  <si>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</si>
  <si>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</si>
  <si>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</si>
  <si>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</si>
  <si>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</si>
  <si>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</si>
  <si>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</si>
  <si>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</si>
  <si>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</si>
  <si>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</si>
  <si>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</si>
  <si>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</si>
  <si>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</si>
  <si>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</si>
  <si>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</si>
  <si>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</si>
  <si>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</si>
  <si>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</si>
  <si>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</si>
  <si>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</si>
  <si>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</si>
  <si>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</si>
  <si>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</si>
  <si>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</si>
  <si>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</si>
  <si>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</si>
  <si>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</si>
  <si>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</si>
  <si>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</si>
  <si>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</si>
  <si>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</si>
  <si>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</si>
  <si>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</si>
  <si>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</si>
  <si>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</si>
  <si>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</si>
  <si>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</si>
  <si>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</si>
  <si>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</si>
  <si>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</si>
  <si>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</si>
  <si>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</si>
  <si>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</si>
  <si>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</si>
  <si>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</si>
  <si>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</si>
  <si>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</si>
  <si>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</si>
  <si>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</si>
  <si>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</si>
  <si>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</si>
  <si>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</si>
  <si>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</si>
  <si>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</si>
  <si>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</si>
  <si>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</si>
  <si>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</si>
  <si>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</si>
  <si>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</si>
  <si>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</si>
  <si>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</si>
  <si>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</si>
  <si>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</si>
  <si>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</si>
  <si>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</si>
  <si>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</si>
  <si>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</si>
  <si>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</si>
  <si>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</si>
  <si>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</si>
  <si>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</si>
  <si>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</si>
  <si>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</si>
  <si>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</si>
  <si>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</si>
  <si>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</si>
  <si>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</si>
  <si>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</si>
  <si>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</si>
  <si>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</si>
  <si>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</si>
  <si>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</si>
  <si>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</si>
  <si>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</si>
  <si>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</si>
  <si>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</si>
  <si>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</si>
  <si>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</si>
  <si>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</si>
  <si>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</si>
  <si>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</si>
  <si>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</si>
  <si>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</si>
  <si>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</si>
  <si>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</si>
  <si>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</si>
  <si>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</si>
  <si>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</si>
  <si>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</si>
  <si>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</si>
  <si>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</si>
  <si>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</si>
  <si>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</si>
  <si>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</si>
  <si>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</si>
  <si>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</si>
  <si>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</si>
  <si>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</si>
  <si>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</si>
  <si>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</si>
  <si>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</si>
  <si>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</si>
  <si>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</si>
  <si>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</si>
  <si>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</si>
  <si>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</si>
  <si>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</si>
  <si>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</si>
  <si>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</si>
  <si>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</si>
  <si>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</si>
  <si>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</si>
  <si>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</si>
  <si>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</si>
  <si>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</si>
  <si>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</si>
  <si>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</si>
  <si>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</si>
  <si>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</si>
  <si>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</si>
  <si>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</si>
  <si>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</si>
  <si>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</si>
  <si>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</si>
  <si>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</si>
  <si>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</si>
  <si>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</si>
  <si>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</si>
  <si>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</si>
  <si>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</si>
  <si>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</si>
  <si>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</si>
  <si>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</si>
  <si>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</si>
  <si>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</si>
  <si>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</si>
  <si>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</si>
  <si>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</si>
  <si>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</si>
  <si>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</si>
  <si>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</si>
  <si>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</si>
  <si>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</si>
  <si>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</si>
  <si>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</si>
  <si>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</si>
  <si>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</si>
  <si>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</si>
  <si>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</si>
  <si>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</si>
  <si>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</si>
  <si>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</si>
  <si>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</si>
  <si>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</si>
  <si>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</si>
  <si>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</si>
  <si>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</si>
  <si>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</si>
  <si>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</si>
  <si>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</si>
  <si>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</si>
  <si>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</si>
  <si>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</si>
  <si>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</si>
  <si>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</si>
  <si>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</si>
  <si>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</si>
  <si>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</si>
  <si>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</si>
  <si>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</si>
  <si>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</si>
  <si>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</si>
  <si>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</si>
  <si>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</si>
  <si>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</si>
  <si>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</si>
  <si>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</si>
  <si>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</si>
  <si>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</si>
  <si>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</si>
  <si>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</si>
  <si>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</si>
  <si>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</si>
  <si>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</si>
  <si>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</si>
  <si>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</si>
  <si>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</si>
  <si>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</si>
  <si>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</si>
  <si>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</si>
  <si>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</si>
  <si>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</si>
  <si>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</si>
  <si>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</si>
  <si>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</si>
  <si>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</si>
  <si>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</si>
  <si>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</si>
  <si>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</si>
  <si>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</si>
  <si>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</si>
  <si>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</si>
  <si>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</si>
  <si>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</si>
  <si>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</si>
  <si>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</si>
  <si>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</si>
  <si>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</si>
  <si>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</si>
  <si>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</si>
  <si>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</si>
  <si>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</si>
  <si>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</si>
  <si>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</si>
  <si>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</si>
  <si>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</si>
  <si>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</si>
  <si>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</si>
  <si>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</si>
  <si>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</si>
  <si>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</si>
  <si>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</si>
  <si>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</si>
  <si>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</si>
  <si>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</si>
  <si>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</si>
  <si>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</si>
  <si>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</si>
  <si>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</si>
  <si>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</si>
  <si>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</si>
  <si>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</si>
  <si>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</si>
  <si>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</si>
  <si>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</si>
  <si>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</si>
  <si>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</si>
  <si>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</si>
  <si>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</si>
  <si>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</si>
  <si>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</si>
  <si>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</si>
  <si>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</si>
  <si>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</si>
  <si>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</si>
  <si>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</si>
  <si>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</si>
  <si>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</si>
  <si>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</si>
  <si>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</si>
  <si>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</si>
  <si>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</si>
  <si>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</si>
  <si>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</si>
  <si>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</si>
  <si>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</si>
  <si>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</si>
  <si>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</si>
  <si>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</si>
  <si>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</si>
  <si>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</si>
  <si>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</si>
  <si>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</si>
  <si>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</si>
  <si>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</si>
  <si>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</si>
  <si>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</si>
  <si>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</si>
  <si>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</si>
  <si>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</si>
  <si>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</si>
  <si>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</si>
  <si>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</si>
  <si>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</si>
  <si>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</si>
  <si>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</si>
  <si>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</si>
  <si>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</si>
  <si>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</si>
  <si>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</si>
  <si>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</si>
  <si>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</si>
  <si>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</si>
  <si>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</si>
  <si>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</si>
  <si>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</si>
  <si>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</si>
  <si>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</si>
  <si>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</si>
  <si>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</si>
  <si>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</si>
  <si>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</si>
  <si>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</si>
  <si>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23  ул. Гагарина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</si>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</sst>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&#1043;&#1072;&#1075;&#1072;&#1088;&#1080;&#1085;&#1072;,%20&#1076;.%2023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1">
          <cell r="P21">
            <v>23202.504</v>
          </cell>
          <cell r="U21">
            <v>26325.918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Z38">
            <v>0.136327</v>
          </cell>
        </row>
        <row r="39">
          <cell r="BZ39">
            <v>0.097049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B4">
            <v>2595.6</v>
          </cell>
        </row>
        <row r="38">
          <cell r="BZ38">
            <v>0.136327</v>
          </cell>
        </row>
        <row r="42">
          <cell r="BZ42">
            <v>0.127319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-72450.35691199993</v>
          </cell>
        </row>
        <row r="25">
          <cell r="D25">
            <v>46532.149999999994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CB123">
            <v>146890.16405280007</v>
          </cell>
        </row>
        <row r="124">
          <cell r="CB124">
            <v>161886.86053920008</v>
          </cell>
        </row>
        <row r="125">
          <cell r="CB125">
            <v>38167.77888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2" width="9.140625" style="16" hidden="1" customWidth="1"/>
    <col min="13" max="15" width="0" style="16" hidden="1" customWidth="1"/>
    <col min="16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365</v>
      </c>
      <c r="B2" s="26"/>
      <c r="C2" s="26"/>
      <c r="D2" s="26"/>
      <c r="E2" s="2">
        <v>2595.6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366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367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368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-72450.35691199993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46532.149999999994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346944.8034720002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'[5]ГУК 2019'!$CB$124</f>
        <v>161886.86053920008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'[5]ГУК 2019'!$CB$123</f>
        <v>146890.16405280007</v>
      </c>
    </row>
    <row r="15" spans="1:4" ht="15.75">
      <c r="A15" s="7" t="s">
        <v>96</v>
      </c>
      <c r="B15" s="21" t="s">
        <v>81</v>
      </c>
      <c r="C15" s="1" t="s">
        <v>73</v>
      </c>
      <c r="D15" s="8">
        <f>'[5]ГУК 2019'!$CB$125</f>
        <v>38167.77888</v>
      </c>
    </row>
    <row r="16" spans="1:5" ht="15.75">
      <c r="A16" s="21" t="s">
        <v>82</v>
      </c>
      <c r="B16" s="21" t="s">
        <v>83</v>
      </c>
      <c r="C16" s="21" t="s">
        <v>73</v>
      </c>
      <c r="D16" s="22">
        <f>D17</f>
        <v>292044.79347200016</v>
      </c>
      <c r="E16" s="2">
        <v>306322.68</v>
      </c>
    </row>
    <row r="17" spans="1:4" ht="31.5">
      <c r="A17" s="21" t="s">
        <v>59</v>
      </c>
      <c r="B17" s="21" t="s">
        <v>97</v>
      </c>
      <c r="C17" s="21" t="s">
        <v>73</v>
      </c>
      <c r="D17" s="22">
        <f>D12-D25+D246+D262</f>
        <v>292044.79347200016</v>
      </c>
    </row>
    <row r="18" spans="1:4" ht="31.5">
      <c r="A18" s="21" t="s">
        <v>84</v>
      </c>
      <c r="B18" s="21" t="s">
        <v>98</v>
      </c>
      <c r="C18" s="21" t="s">
        <v>73</v>
      </c>
      <c r="D18" s="22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22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22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22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22">
        <f>D16+D10+D9</f>
        <v>219594.43656000023</v>
      </c>
    </row>
    <row r="23" spans="1:4" ht="15.75">
      <c r="A23" s="21" t="s">
        <v>91</v>
      </c>
      <c r="B23" s="21" t="s">
        <v>99</v>
      </c>
      <c r="C23" s="21" t="s">
        <v>73</v>
      </c>
      <c r="D23" s="22">
        <v>19.78</v>
      </c>
    </row>
    <row r="24" spans="1:4" ht="15.75">
      <c r="A24" s="21" t="s">
        <v>92</v>
      </c>
      <c r="B24" s="21" t="s">
        <v>100</v>
      </c>
      <c r="C24" s="21" t="s">
        <v>73</v>
      </c>
      <c r="D24" s="22">
        <f>D22-D241</f>
        <v>-81703.10313119978</v>
      </c>
    </row>
    <row r="25" spans="1:4" ht="15.75">
      <c r="A25" s="21" t="s">
        <v>93</v>
      </c>
      <c r="B25" s="21" t="s">
        <v>101</v>
      </c>
      <c r="C25" s="21" t="s">
        <v>73</v>
      </c>
      <c r="D25" s="22">
        <v>63596.83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26325.918</v>
      </c>
      <c r="E28" s="2">
        <f>'[1]2018 Управл'!$U$21</f>
        <v>26325.918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10.1425173370319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34046.479999999996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1681.95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0.6480004623208507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803.6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0.30960086299892126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8842.69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3.40679996917861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22142.54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8.530798274002159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239.31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0.0921983356449376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336.39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0.12960009246417015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23202.504</v>
      </c>
      <c r="E60" s="2">
        <f>'[1]2018 Управл'!$P$21</f>
        <v>23202.504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8.939167822468795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38167.78</v>
      </c>
      <c r="E72" s="2">
        <v>38167.78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14.70480043149946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8636.66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8636.66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3.327423331792264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16955.82+3556.08</f>
        <v>20511.9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20511.9</v>
      </c>
      <c r="F84" s="16">
        <v>60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341.865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1157.92</v>
      </c>
      <c r="F90" s="1">
        <v>422.6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929.72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2.1999999999999997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228.2</v>
      </c>
      <c r="F95" s="1">
        <f>F90</f>
        <v>422.6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0.5399905347846663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51999.00700000001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1116.63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0.43020110957004165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3714.3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1.4309986130374481</v>
      </c>
    </row>
    <row r="109" spans="1:5" ht="31.5">
      <c r="A109" s="7"/>
      <c r="B109" s="1" t="s">
        <v>106</v>
      </c>
      <c r="C109" s="1" t="s">
        <v>67</v>
      </c>
      <c r="D109" s="15" t="s">
        <v>364</v>
      </c>
      <c r="E109" s="2">
        <v>2566.65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0.9888465094775775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1675.72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0.6456002465711204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16388.33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6.31388888888889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3581.85+6440.37</f>
        <v>10022.22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3.8612343966712896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4420.307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1.703000077053475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1602.78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0.6174988441978734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1170.62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0.45100169517645244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2658.41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1.024198643858838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6663.04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2.5670519340422255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0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71982.52069119998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'[2]гук(2016)'!$BZ$39*12*E2</f>
        <v>3022.8046127999996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362</v>
      </c>
      <c r="E163" s="2">
        <f>('[3]гук(2016)'!$BZ$38+'[3]гук(2016)'!$BZ$42)*12*'[3]гук(2016)'!$CB$4</f>
        <v>8211.8346912</v>
      </c>
      <c r="F163" s="16">
        <v>1</v>
      </c>
      <c r="G163" s="16">
        <f>'[2]гук(2016)'!$BZ$38*12*E2</f>
        <v>4246.2043344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8211.8346912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10611.38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4.088218523655416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3898.64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1.5020188010479272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1067.84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0.41140391431653567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5">
        <f>E183/E2</f>
        <v>0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0</v>
      </c>
      <c r="F187" s="16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6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5">
        <f>E187/E2</f>
        <v>0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7029.56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5">
        <f>E191/E2</f>
        <v>2.7082601325319775</v>
      </c>
    </row>
    <row r="195" spans="1:5" ht="31.5">
      <c r="A195" s="7"/>
      <c r="B195" s="1" t="s">
        <v>106</v>
      </c>
      <c r="C195" s="1" t="s">
        <v>67</v>
      </c>
      <c r="D195" s="15" t="s">
        <v>361</v>
      </c>
      <c r="E195" s="2">
        <v>39014.84</v>
      </c>
    </row>
    <row r="196" spans="1:4" ht="15.75">
      <c r="A196" s="7"/>
      <c r="B196" s="1" t="s">
        <v>107</v>
      </c>
      <c r="C196" s="1" t="s">
        <v>67</v>
      </c>
      <c r="D196" s="15" t="s">
        <v>24</v>
      </c>
    </row>
    <row r="197" spans="1:4" ht="15.75">
      <c r="A197" s="7"/>
      <c r="B197" s="1" t="s">
        <v>64</v>
      </c>
      <c r="C197" s="1" t="s">
        <v>67</v>
      </c>
      <c r="D197" s="15" t="s">
        <v>10</v>
      </c>
    </row>
    <row r="198" spans="1:4" ht="15.75">
      <c r="A198" s="7"/>
      <c r="B198" s="1" t="s">
        <v>108</v>
      </c>
      <c r="C198" s="1" t="s">
        <v>73</v>
      </c>
      <c r="D198" s="15">
        <f>E195/E2</f>
        <v>15.03114501464016</v>
      </c>
    </row>
    <row r="199" spans="1:4" ht="47.25">
      <c r="A199" s="17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1">
        <f>E201+E205+E209+E213+E217+E221+E225+E229+E233+E237</f>
        <v>25266.85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5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434.76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9">
        <f>E209/E2</f>
        <v>0.16749884419787334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21482.12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5">
        <f>E217/E2</f>
        <v>8.276359993835722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5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3349.97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5">
        <f>E229/E2</f>
        <v>1.2906341501001695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5">
        <f>E233/E2</f>
        <v>0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6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15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301297.5396912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7" t="s">
        <v>281</v>
      </c>
      <c r="B243" s="1" t="s">
        <v>282</v>
      </c>
      <c r="C243" s="1" t="s">
        <v>283</v>
      </c>
      <c r="D243" s="23">
        <v>3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v>3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8">
        <v>-21403.18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30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1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30100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2020-03-24T07:48:39Z</dcterms:modified>
  <cp:category/>
  <cp:version/>
  <cp:contentType/>
  <cp:contentStatus/>
</cp:coreProperties>
</file>