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<sst xmlns="http://schemas.openxmlformats.org/spreadsheetml/2006/main" count="923" uniqueCount="371">
  <si>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</si>
  <si>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</si>
  <si>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</si>
  <si>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</si>
  <si>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</si>
  <si>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</si>
  <si>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</si>
  <si>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</si>
  <si>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</si>
  <si>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</si>
  <si>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</si>
  <si>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</si>
  <si>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</si>
  <si>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</si>
  <si>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</si>
  <si>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</si>
  <si>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</si>
  <si>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</si>
  <si>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</si>
  <si>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</si>
  <si>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</si>
  <si>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</si>
  <si>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</si>
  <si>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</si>
  <si>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</si>
  <si>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</si>
  <si>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</si>
  <si>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</si>
  <si>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</si>
  <si>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</si>
  <si>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</si>
  <si>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</si>
  <si>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</si>
  <si>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</si>
  <si>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</si>
  <si>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</si>
  <si>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</si>
  <si>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</si>
  <si>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</si>
  <si>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</si>
  <si>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</si>
  <si>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</si>
  <si>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</si>
  <si>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</si>
  <si>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</si>
  <si>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</si>
  <si>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</si>
  <si>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</si>
  <si>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</si>
  <si>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</si>
  <si>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</si>
  <si>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</si>
  <si>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</si>
  <si>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</si>
  <si>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</si>
  <si>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</si>
  <si>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</si>
  <si>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</si>
  <si>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</si>
  <si>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</si>
  <si>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</si>
  <si>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</si>
  <si>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</si>
  <si>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</si>
  <si>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</si>
  <si>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</si>
  <si>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</si>
  <si>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</si>
  <si>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</si>
  <si>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</si>
  <si>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</si>
  <si>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</si>
  <si>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</si>
  <si>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</si>
  <si>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</si>
  <si>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</si>
  <si>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</si>
  <si>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</si>
  <si>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</si>
  <si>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</si>
  <si>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</si>
  <si>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</si>
  <si>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</si>
  <si>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</si>
  <si>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</si>
  <si>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</si>
  <si>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</si>
  <si>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</si>
  <si>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</si>
  <si>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</si>
  <si>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</si>
  <si>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</si>
  <si>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</si>
  <si>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</si>
  <si>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</si>
  <si>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</si>
  <si>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</si>
  <si>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</si>
  <si>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</si>
  <si>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</si>
  <si>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</si>
  <si>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</si>
  <si>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</si>
  <si>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</si>
  <si>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</si>
  <si>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</si>
  <si>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</si>
  <si>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</si>
  <si>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</si>
  <si>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</si>
  <si>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</si>
  <si>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</si>
  <si>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</si>
  <si>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</si>
  <si>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</si>
  <si>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</si>
  <si>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</si>
  <si>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</si>
  <si>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</si>
  <si>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</si>
  <si>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</si>
  <si>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</si>
  <si>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</si>
  <si>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</si>
  <si>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</si>
  <si>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</si>
  <si>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</si>
  <si>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</si>
  <si>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</si>
  <si>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</si>
  <si>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</si>
  <si>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</si>
  <si>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</si>
  <si>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</si>
  <si>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</si>
  <si>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</si>
  <si>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</si>
  <si>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</si>
  <si>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</si>
  <si>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</si>
  <si>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</si>
  <si>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</si>
  <si>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</si>
  <si>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</si>
  <si>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</si>
  <si>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</si>
  <si>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</si>
  <si>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</si>
  <si>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</si>
  <si>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</si>
  <si>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</si>
  <si>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</si>
  <si>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</si>
  <si>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</si>
  <si>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</si>
  <si>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</si>
  <si>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</si>
  <si>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</si>
  <si>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</si>
  <si>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</si>
  <si>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</si>
  <si>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</si>
  <si>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</si>
  <si>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</si>
  <si>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</si>
  <si>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</si>
  <si>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</si>
  <si>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</si>
  <si>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</si>
  <si>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</si>
  <si>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</si>
  <si>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</si>
  <si>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</si>
  <si>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</si>
  <si>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</si>
  <si>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</si>
  <si>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</si>
  <si>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</si>
  <si>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</si>
  <si>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</si>
  <si>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</si>
  <si>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</si>
  <si>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</si>
  <si>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</si>
  <si>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</si>
  <si>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</si>
  <si>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</si>
  <si>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</si>
  <si>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</si>
  <si>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</si>
  <si>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</si>
  <si>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</si>
  <si>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</si>
  <si>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</si>
  <si>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</si>
  <si>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</si>
  <si>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</si>
  <si>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</si>
  <si>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</si>
  <si>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</si>
  <si>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</si>
  <si>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</si>
  <si>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</si>
  <si>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</si>
  <si>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</si>
  <si>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</si>
  <si>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</si>
  <si>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</si>
  <si>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</si>
  <si>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</si>
  <si>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</si>
  <si>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</si>
  <si>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</si>
  <si>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</si>
  <si>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</si>
  <si>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</si>
  <si>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</si>
  <si>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</si>
  <si>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</si>
  <si>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</si>
  <si>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</si>
  <si>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</si>
  <si>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</si>
  <si>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</si>
  <si>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</si>
  <si>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</si>
  <si>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</si>
  <si>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</si>
  <si>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</si>
  <si>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</si>
  <si>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</si>
  <si>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</si>
  <si>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</si>
  <si>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</si>
  <si>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</si>
  <si>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</si>
  <si>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</si>
  <si>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</si>
  <si>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</si>
  <si>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</si>
  <si>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</si>
  <si>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</si>
  <si>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</si>
  <si>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</si>
  <si>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</si>
  <si>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</si>
  <si>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</si>
  <si>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</si>
  <si>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</si>
  <si>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</si>
  <si>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</si>
  <si>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</si>
  <si>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</si>
  <si>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</si>
  <si>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</si>
  <si>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</si>
  <si>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</si>
  <si>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</si>
  <si>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</si>
  <si>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</si>
  <si>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</si>
  <si>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</si>
  <si>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</si>
  <si>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</si>
  <si>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</si>
  <si>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</si>
  <si>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</si>
  <si>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</si>
  <si>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</si>
  <si>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</si>
  <si>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</si>
  <si>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</si>
  <si>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</si>
  <si>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</si>
  <si>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</si>
  <si>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</si>
  <si>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</si>
  <si>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</si>
  <si>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</si>
  <si>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</si>
  <si>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</si>
  <si>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</si>
  <si>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</si>
  <si>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</si>
  <si>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</si>
  <si>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</si>
  <si>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</si>
  <si>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</si>
  <si>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</si>
  <si>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</si>
  <si>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</si>
  <si>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</si>
  <si>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</si>
  <si>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</si>
  <si>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</si>
  <si>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</si>
  <si>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</si>
  <si>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</si>
  <si>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</si>
  <si>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</si>
  <si>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</si>
  <si>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</si>
  <si>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</si>
  <si>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</si>
  <si>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</si>
  <si>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</si>
  <si>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</si>
  <si>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</si>
  <si>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</si>
  <si>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</si>
  <si>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</si>
  <si>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</si>
  <si>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</si>
  <si>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</si>
  <si>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</si>
  <si>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</si>
  <si>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</si>
  <si>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</si>
  <si>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</si>
  <si>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</si>
  <si>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</si>
  <si>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</si>
  <si>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</si>
  <si>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</si>
  <si>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</si>
  <si>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</si>
  <si>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</si>
  <si>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</si>
  <si>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</si>
  <si>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</si>
  <si>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</si>
  <si>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</si>
  <si>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</si>
  <si>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</si>
  <si>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</si>
  <si>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</si>
  <si>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</si>
  <si>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</si>
  <si>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</si>
  <si>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</si>
  <si>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</si>
  <si>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</si>
  <si>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</si>
  <si>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</si>
  <si>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</si>
  <si>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</si>
  <si>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</si>
  <si>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</si>
  <si>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</si>
  <si>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</si>
  <si>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</si>
  <si>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</si>
  <si>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</si>
  <si>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</si>
  <si>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</si>
  <si>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</si>
  <si>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</si>
  <si>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</si>
  <si>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</si>
  <si>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</si>
  <si>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</si>
  <si>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</si>
  <si>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ЖЭК и гревцева</t>
  </si>
  <si>
    <t>Ремонт и обслуживание кол.приборов учёта тепловой энергии</t>
  </si>
  <si>
    <t>Мехуборка (асфальт) в зимний период</t>
  </si>
  <si>
    <t>Ремонт внутридомовых сетей  водоснабжения</t>
  </si>
  <si>
    <t>Отчет об исполнении управляющей организацией ООО "ГУК "Привокзальная" договора управления за 2019 год по дому № 19  ул. Гагарина                        в г. Липецке</t>
  </si>
  <si>
    <t>31.03.2020 г.</t>
  </si>
  <si>
    <t>01.01.2019 г.</t>
  </si>
  <si>
    <t>31.12.2019 г.</t>
  </si>
  <si>
    <t>ПОЧТ ЯЩ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</si>
</sst>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&#1043;&#1072;&#1075;&#1072;&#1088;&#1080;&#1085;&#1072;,%20&#1076;.%2019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9">
          <cell r="I19">
            <v>0</v>
          </cell>
          <cell r="P19">
            <v>20589.192</v>
          </cell>
          <cell r="U19">
            <v>23360.814</v>
          </cell>
          <cell r="AB1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S38">
            <v>0.14857</v>
          </cell>
        </row>
        <row r="39">
          <cell r="BS39">
            <v>0.105765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BV4">
            <v>2381.7</v>
          </cell>
        </row>
        <row r="38">
          <cell r="BS38">
            <v>0.14857</v>
          </cell>
        </row>
        <row r="42">
          <cell r="BS42">
            <v>0.138753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-424109.286414</v>
          </cell>
        </row>
        <row r="25">
          <cell r="D25">
            <v>38006.729999999996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BV123">
            <v>134678.3042844</v>
          </cell>
        </row>
        <row r="124">
          <cell r="BV124">
            <v>147100.57102440007</v>
          </cell>
        </row>
        <row r="125">
          <cell r="BV125">
            <v>35022.422159999995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9.140625" style="19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24.7109375" style="16" hidden="1" customWidth="1"/>
    <col min="7" max="13" width="9.140625" style="16" hidden="1" customWidth="1"/>
    <col min="14" max="22" width="0" style="16" hidden="1" customWidth="1"/>
    <col min="23" max="16384" width="9.140625" style="3" customWidth="1"/>
  </cols>
  <sheetData>
    <row r="1" ht="15.75">
      <c r="E1" s="2" t="s">
        <v>312</v>
      </c>
    </row>
    <row r="2" spans="1:22" s="6" customFormat="1" ht="33.75" customHeight="1">
      <c r="A2" s="25" t="s">
        <v>366</v>
      </c>
      <c r="B2" s="25"/>
      <c r="C2" s="25"/>
      <c r="D2" s="25"/>
      <c r="E2" s="2">
        <v>2381.7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367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368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369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-424109.286414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38006.729999999996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316801.29746880004</v>
      </c>
    </row>
    <row r="13" spans="1:4" ht="15.75">
      <c r="A13" s="7" t="s">
        <v>94</v>
      </c>
      <c r="B13" s="20" t="s">
        <v>79</v>
      </c>
      <c r="C13" s="1" t="s">
        <v>73</v>
      </c>
      <c r="D13" s="8">
        <f>'[5]ГУК 2019'!$BV$124</f>
        <v>147100.57102440007</v>
      </c>
    </row>
    <row r="14" spans="1:4" ht="15.75">
      <c r="A14" s="7" t="s">
        <v>95</v>
      </c>
      <c r="B14" s="20" t="s">
        <v>80</v>
      </c>
      <c r="C14" s="1" t="s">
        <v>73</v>
      </c>
      <c r="D14" s="8">
        <f>'[5]ГУК 2019'!$BV$123</f>
        <v>134678.3042844</v>
      </c>
    </row>
    <row r="15" spans="1:4" ht="15.75">
      <c r="A15" s="7" t="s">
        <v>96</v>
      </c>
      <c r="B15" s="20" t="s">
        <v>81</v>
      </c>
      <c r="C15" s="1" t="s">
        <v>73</v>
      </c>
      <c r="D15" s="8">
        <f>'[5]ГУК 2019'!$BV$125</f>
        <v>35022.422159999995</v>
      </c>
    </row>
    <row r="16" spans="1:5" ht="15.75">
      <c r="A16" s="20" t="s">
        <v>82</v>
      </c>
      <c r="B16" s="20" t="s">
        <v>83</v>
      </c>
      <c r="C16" s="20" t="s">
        <v>73</v>
      </c>
      <c r="D16" s="21">
        <f>D17</f>
        <v>275059.19746880006</v>
      </c>
      <c r="E16" s="2">
        <v>249777.4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D12-D25+D246+D262</f>
        <v>275059.19746880006</v>
      </c>
    </row>
    <row r="18" spans="1:4" ht="31.5">
      <c r="A18" s="20" t="s">
        <v>84</v>
      </c>
      <c r="B18" s="20" t="s">
        <v>98</v>
      </c>
      <c r="C18" s="20" t="s">
        <v>73</v>
      </c>
      <c r="D18" s="21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1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1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1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1">
        <f>D16+D10+D9</f>
        <v>-149050.0889451999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f>'[1]2018 Управл'!$I$19</f>
        <v>0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D22-D241</f>
        <v>-739921.5709452</v>
      </c>
    </row>
    <row r="25" spans="1:4" ht="15.75">
      <c r="A25" s="20" t="s">
        <v>93</v>
      </c>
      <c r="B25" s="20" t="s">
        <v>101</v>
      </c>
      <c r="C25" s="20" t="s">
        <v>73</v>
      </c>
      <c r="D25" s="21">
        <v>47183.93</v>
      </c>
    </row>
    <row r="26" spans="1:4" ht="35.25" customHeight="1">
      <c r="A26" s="24" t="s">
        <v>102</v>
      </c>
      <c r="B26" s="24"/>
      <c r="C26" s="24"/>
      <c r="D26" s="24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23360.814</v>
      </c>
      <c r="E28" s="2">
        <f>'[1]2018 Управл'!$U$19</f>
        <v>23360.814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9.808462022924802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0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0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313</v>
      </c>
      <c r="E39" s="2">
        <v>0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0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</v>
      </c>
    </row>
    <row r="47" spans="1:5" ht="31.5">
      <c r="A47" s="7" t="s">
        <v>327</v>
      </c>
      <c r="B47" s="1" t="s">
        <v>106</v>
      </c>
      <c r="C47" s="1" t="s">
        <v>67</v>
      </c>
      <c r="D47" s="1" t="s">
        <v>14</v>
      </c>
      <c r="E47" s="2">
        <v>0</v>
      </c>
    </row>
    <row r="48" spans="1:4" ht="15.75">
      <c r="A48" s="7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330</v>
      </c>
      <c r="B50" s="1" t="s">
        <v>108</v>
      </c>
      <c r="C50" s="1" t="s">
        <v>73</v>
      </c>
      <c r="D50" s="18">
        <f>E47/E2</f>
        <v>0</v>
      </c>
    </row>
    <row r="51" spans="1:5" ht="47.25">
      <c r="A51" s="7" t="s">
        <v>331</v>
      </c>
      <c r="B51" s="1" t="s">
        <v>106</v>
      </c>
      <c r="C51" s="1" t="s">
        <v>67</v>
      </c>
      <c r="D51" s="18" t="s">
        <v>316</v>
      </c>
      <c r="E51" s="2">
        <v>0</v>
      </c>
    </row>
    <row r="52" spans="1:4" ht="15.75">
      <c r="A52" s="7" t="s">
        <v>332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333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334</v>
      </c>
      <c r="B54" s="1" t="s">
        <v>108</v>
      </c>
      <c r="C54" s="1" t="s">
        <v>73</v>
      </c>
      <c r="D54" s="18">
        <f>E51/E2</f>
        <v>0</v>
      </c>
    </row>
    <row r="55" spans="1:5" ht="31.5">
      <c r="A55" s="7" t="s">
        <v>335</v>
      </c>
      <c r="B55" s="1" t="s">
        <v>106</v>
      </c>
      <c r="C55" s="1" t="s">
        <v>67</v>
      </c>
      <c r="D55" s="18" t="s">
        <v>315</v>
      </c>
      <c r="E55" s="2">
        <v>0</v>
      </c>
    </row>
    <row r="56" spans="1:4" ht="15.75">
      <c r="A56" s="7" t="s">
        <v>336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337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338</v>
      </c>
      <c r="B58" s="1" t="s">
        <v>108</v>
      </c>
      <c r="C58" s="1" t="s">
        <v>73</v>
      </c>
      <c r="D58" s="18">
        <f>E55/E2</f>
        <v>0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20589.192</v>
      </c>
      <c r="E60" s="2">
        <f>'[1]2018 Управл'!$P$19</f>
        <v>20589.192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8.644746189696436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361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361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35022.42</v>
      </c>
      <c r="E72" s="2">
        <v>35022.42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14.704799093084771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9637.94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9637.94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4.046664147457699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f>11273.82+2252.19</f>
        <v>13526.01</v>
      </c>
      <c r="F83" s="5" t="s">
        <v>325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13526.01</v>
      </c>
      <c r="F84" s="16">
        <v>38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355.9476315789474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796.51</v>
      </c>
      <c r="F90" s="1">
        <v>372.2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595.52</v>
      </c>
      <c r="F91" s="23" t="s">
        <v>359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15.75">
      <c r="A94" s="7" t="s">
        <v>167</v>
      </c>
      <c r="B94" s="1" t="s">
        <v>108</v>
      </c>
      <c r="C94" s="1" t="s">
        <v>73</v>
      </c>
      <c r="D94" s="15">
        <f>E91/F90</f>
        <v>1.6</v>
      </c>
      <c r="F94" s="1" t="s">
        <v>326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200.99</v>
      </c>
      <c r="F95" s="1">
        <f>F90</f>
        <v>372.2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0.5400053734551317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235950.68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0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3408.21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1.4309988663559643</v>
      </c>
    </row>
    <row r="109" spans="1:5" ht="31.5">
      <c r="A109" s="7"/>
      <c r="B109" s="1" t="s">
        <v>106</v>
      </c>
      <c r="C109" s="1" t="s">
        <v>67</v>
      </c>
      <c r="D109" s="15" t="s">
        <v>364</v>
      </c>
      <c r="E109" s="2">
        <v>2277.57</v>
      </c>
    </row>
    <row r="110" spans="1:4" ht="15.75">
      <c r="A110" s="7"/>
      <c r="B110" s="1" t="s">
        <v>107</v>
      </c>
      <c r="C110" s="1" t="s">
        <v>67</v>
      </c>
      <c r="D110" s="15" t="s">
        <v>24</v>
      </c>
    </row>
    <row r="111" spans="1:4" ht="15.75">
      <c r="A111" s="7"/>
      <c r="B111" s="1" t="s">
        <v>64</v>
      </c>
      <c r="C111" s="1" t="s">
        <v>67</v>
      </c>
      <c r="D111" s="15" t="s">
        <v>10</v>
      </c>
    </row>
    <row r="112" spans="1:4" ht="15.75">
      <c r="A112" s="7"/>
      <c r="B112" s="1" t="s">
        <v>108</v>
      </c>
      <c r="C112" s="1" t="s">
        <v>73</v>
      </c>
      <c r="D112" s="15">
        <f>E109/E2</f>
        <v>0.9562791283536971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1537.63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0.6456018810093631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22290.24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9.358962085905027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5161.62+8753.22</f>
        <v>13914.84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5.842398286937902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8112.07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3.4059999160263676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2941.4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1.2350002099340809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2148.29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0.9019985724482513</v>
      </c>
    </row>
    <row r="137" spans="1:5" ht="31.5">
      <c r="A137" s="7" t="s">
        <v>339</v>
      </c>
      <c r="B137" s="1" t="s">
        <v>106</v>
      </c>
      <c r="C137" s="1" t="s">
        <v>67</v>
      </c>
      <c r="D137" s="1" t="s">
        <v>322</v>
      </c>
      <c r="E137" s="2">
        <v>1626.22</v>
      </c>
    </row>
    <row r="138" spans="1:4" ht="15.75">
      <c r="A138" s="7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342</v>
      </c>
      <c r="B140" s="1" t="s">
        <v>108</v>
      </c>
      <c r="C140" s="1" t="s">
        <v>73</v>
      </c>
      <c r="D140" s="15">
        <f>E137/E2</f>
        <v>0.6827980014275518</v>
      </c>
    </row>
    <row r="141" spans="1:5" ht="31.5">
      <c r="A141" s="7"/>
      <c r="B141" s="1" t="s">
        <v>106</v>
      </c>
      <c r="C141" s="1" t="s">
        <v>67</v>
      </c>
      <c r="D141" s="15" t="s">
        <v>321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343</v>
      </c>
      <c r="B145" s="1" t="s">
        <v>106</v>
      </c>
      <c r="C145" s="1" t="s">
        <v>67</v>
      </c>
      <c r="D145" s="15" t="s">
        <v>323</v>
      </c>
      <c r="E145" s="2">
        <v>4858.85</v>
      </c>
    </row>
    <row r="146" spans="1:4" ht="15.75">
      <c r="A146" s="7" t="s">
        <v>344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345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346</v>
      </c>
      <c r="B148" s="1" t="s">
        <v>108</v>
      </c>
      <c r="C148" s="1" t="s">
        <v>73</v>
      </c>
      <c r="D148" s="15">
        <f>E145/E2</f>
        <v>2.0400764160053746</v>
      </c>
    </row>
    <row r="149" spans="1:6" ht="31.5">
      <c r="A149" s="7" t="s">
        <v>347</v>
      </c>
      <c r="B149" s="1" t="s">
        <v>106</v>
      </c>
      <c r="C149" s="1" t="s">
        <v>67</v>
      </c>
      <c r="D149" s="15" t="s">
        <v>320</v>
      </c>
      <c r="E149" s="2">
        <v>486.27</v>
      </c>
      <c r="F149" s="16" t="s">
        <v>370</v>
      </c>
    </row>
    <row r="150" spans="1:4" ht="15.75">
      <c r="A150" s="7" t="s">
        <v>348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349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350</v>
      </c>
      <c r="B152" s="1" t="s">
        <v>108</v>
      </c>
      <c r="C152" s="1" t="s">
        <v>73</v>
      </c>
      <c r="D152" s="15">
        <f>E149/E2</f>
        <v>0.2041692908426754</v>
      </c>
    </row>
    <row r="153" spans="1:7" ht="31.5">
      <c r="A153" s="7" t="s">
        <v>351</v>
      </c>
      <c r="B153" s="1" t="s">
        <v>106</v>
      </c>
      <c r="C153" s="1" t="s">
        <v>67</v>
      </c>
      <c r="D153" s="1" t="s">
        <v>317</v>
      </c>
      <c r="E153" s="2">
        <v>172349.09</v>
      </c>
      <c r="F153" s="11"/>
      <c r="G153" s="12"/>
    </row>
    <row r="154" spans="1:6" ht="15.75">
      <c r="A154" s="7" t="s">
        <v>352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353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354</v>
      </c>
      <c r="B156" s="1" t="s">
        <v>108</v>
      </c>
      <c r="C156" s="1" t="s">
        <v>73</v>
      </c>
      <c r="D156" s="15">
        <f>E153/E2</f>
        <v>72.36389553680145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E159+E167+E171+E175+E179+E183+E187+E191+E195</f>
        <v>23512.286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'[2]гук(2016)'!$BS$39*12*E2</f>
        <v>3022.806006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8.75" customHeight="1">
      <c r="A162" s="7" t="s">
        <v>211</v>
      </c>
      <c r="B162" s="1" t="s">
        <v>108</v>
      </c>
      <c r="C162" s="1" t="s">
        <v>73</v>
      </c>
      <c r="D162" s="15">
        <f>E159/F159</f>
        <v>2148.426</v>
      </c>
    </row>
    <row r="163" spans="1:7" ht="31.5">
      <c r="A163" s="7" t="s">
        <v>208</v>
      </c>
      <c r="B163" s="1" t="s">
        <v>106</v>
      </c>
      <c r="C163" s="1" t="s">
        <v>67</v>
      </c>
      <c r="D163" s="1" t="s">
        <v>363</v>
      </c>
      <c r="E163" s="2">
        <f>('[3]гук(2016)'!$BS$38+'[3]гук(2016)'!$BS$42)*12*'[3]гук(2016)'!$BV$4</f>
        <v>8211.806269199998</v>
      </c>
      <c r="F163" s="16">
        <v>1</v>
      </c>
      <c r="G163" s="16">
        <f>'[2]гук(2016)'!$BS$38*12*E2</f>
        <v>4246.190028</v>
      </c>
    </row>
    <row r="164" spans="1:4" ht="15.75">
      <c r="A164" s="7" t="s">
        <v>209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210</v>
      </c>
      <c r="B165" s="1" t="s">
        <v>64</v>
      </c>
      <c r="C165" s="1" t="s">
        <v>67</v>
      </c>
      <c r="D165" s="1" t="s">
        <v>20</v>
      </c>
    </row>
    <row r="166" spans="1:4" ht="18.75" customHeight="1">
      <c r="A166" s="7" t="s">
        <v>211</v>
      </c>
      <c r="B166" s="1" t="s">
        <v>108</v>
      </c>
      <c r="C166" s="1" t="s">
        <v>73</v>
      </c>
      <c r="D166" s="15">
        <f>E163/F163</f>
        <v>8211.806269199998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25.19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0.010576478985598523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36.72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0.015417558886509636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365</v>
      </c>
      <c r="E179" s="2">
        <v>2023.98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0.8498047613049503</v>
      </c>
    </row>
    <row r="183" spans="1:5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164.49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5">
        <f>E183/E2</f>
        <v>0.06906411386824537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16" t="s">
        <v>318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6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5">
        <f>E187/E2</f>
        <v>2.3561951547214175</v>
      </c>
    </row>
    <row r="191" spans="1:5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v>13501.73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5">
        <f>E191/E2</f>
        <v>5.668946550783055</v>
      </c>
    </row>
    <row r="195" spans="1:5" ht="31.5">
      <c r="A195" s="7"/>
      <c r="B195" s="1" t="s">
        <v>106</v>
      </c>
      <c r="C195" s="1" t="s">
        <v>67</v>
      </c>
      <c r="D195" s="15" t="s">
        <v>360</v>
      </c>
      <c r="E195" s="2">
        <v>0</v>
      </c>
    </row>
    <row r="196" spans="1:4" ht="15.75">
      <c r="A196" s="7"/>
      <c r="B196" s="1" t="s">
        <v>107</v>
      </c>
      <c r="C196" s="1" t="s">
        <v>67</v>
      </c>
      <c r="D196" s="15" t="s">
        <v>24</v>
      </c>
    </row>
    <row r="197" spans="1:4" ht="15.75">
      <c r="A197" s="7"/>
      <c r="B197" s="1" t="s">
        <v>64</v>
      </c>
      <c r="C197" s="1" t="s">
        <v>67</v>
      </c>
      <c r="D197" s="15" t="s">
        <v>10</v>
      </c>
    </row>
    <row r="198" spans="1:4" ht="15.75">
      <c r="A198" s="7"/>
      <c r="B198" s="1" t="s">
        <v>108</v>
      </c>
      <c r="C198" s="1" t="s">
        <v>73</v>
      </c>
      <c r="D198" s="15">
        <f>E195/E2</f>
        <v>0</v>
      </c>
    </row>
    <row r="199" spans="1:4" ht="47.25">
      <c r="A199" s="17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1">
        <f>E201+E205+E209+E213+E217+E221+E225+E229+E233+E237</f>
        <v>228475.63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5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38770.25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8">
        <f>E209/E2</f>
        <v>16.278393584414495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324</v>
      </c>
      <c r="E217" s="2">
        <f>8360+11132.6</f>
        <v>19492.6</v>
      </c>
      <c r="F217" s="16" t="s">
        <v>362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5">
        <f>E217/E2</f>
        <v>8.184322122853423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5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93722.31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5">
        <f>E225/E2</f>
        <v>39.351013981609775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76490.47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5">
        <f>E229/E2</f>
        <v>32.11591300331696</v>
      </c>
    </row>
    <row r="233" spans="1:5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5">
        <f>E233/E2</f>
        <v>0</v>
      </c>
    </row>
    <row r="237" spans="1:6" ht="31.5">
      <c r="A237" s="7" t="s">
        <v>355</v>
      </c>
      <c r="B237" s="1" t="s">
        <v>106</v>
      </c>
      <c r="C237" s="1" t="s">
        <v>67</v>
      </c>
      <c r="D237" s="1" t="s">
        <v>53</v>
      </c>
      <c r="E237" s="2">
        <v>0</v>
      </c>
      <c r="F237" s="16" t="s">
        <v>319</v>
      </c>
    </row>
    <row r="238" spans="1:4" ht="15.75">
      <c r="A238" s="7" t="s">
        <v>356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357</v>
      </c>
      <c r="B239" s="1" t="s">
        <v>64</v>
      </c>
      <c r="C239" s="1" t="s">
        <v>67</v>
      </c>
      <c r="D239" s="1" t="s">
        <v>311</v>
      </c>
    </row>
    <row r="240" spans="1:4" ht="15.75">
      <c r="A240" s="7" t="s">
        <v>358</v>
      </c>
      <c r="B240" s="1" t="s">
        <v>108</v>
      </c>
      <c r="C240" s="1" t="s">
        <v>73</v>
      </c>
      <c r="D240" s="15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590871.4820000001</v>
      </c>
    </row>
    <row r="242" spans="1:4" ht="15.75">
      <c r="A242" s="24" t="s">
        <v>280</v>
      </c>
      <c r="B242" s="24"/>
      <c r="C242" s="24"/>
      <c r="D242" s="24"/>
    </row>
    <row r="243" spans="1:4" ht="15.75">
      <c r="A243" s="7" t="s">
        <v>281</v>
      </c>
      <c r="B243" s="1" t="s">
        <v>282</v>
      </c>
      <c r="C243" s="1" t="s">
        <v>283</v>
      </c>
      <c r="D243" s="22">
        <v>7</v>
      </c>
    </row>
    <row r="244" spans="1:4" ht="15.75">
      <c r="A244" s="7" t="s">
        <v>284</v>
      </c>
      <c r="B244" s="1" t="s">
        <v>285</v>
      </c>
      <c r="C244" s="1" t="s">
        <v>283</v>
      </c>
      <c r="D244" s="22">
        <f>'[1]2018 Управл'!$AB$19</f>
        <v>5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2</v>
      </c>
    </row>
    <row r="246" spans="1:4" ht="15.75">
      <c r="A246" s="7" t="s">
        <v>288</v>
      </c>
      <c r="B246" s="1" t="s">
        <v>289</v>
      </c>
      <c r="C246" s="1" t="s">
        <v>73</v>
      </c>
      <c r="D246" s="18">
        <v>-32358.17</v>
      </c>
    </row>
    <row r="247" spans="1:4" ht="15.75">
      <c r="A247" s="24" t="s">
        <v>290</v>
      </c>
      <c r="B247" s="24"/>
      <c r="C247" s="24"/>
      <c r="D247" s="24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4" t="s">
        <v>298</v>
      </c>
      <c r="B254" s="24"/>
      <c r="C254" s="24"/>
      <c r="D254" s="24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4" t="s">
        <v>304</v>
      </c>
      <c r="B259" s="24"/>
      <c r="C259" s="24"/>
      <c r="D259" s="24"/>
    </row>
    <row r="260" spans="1:4" ht="15.75">
      <c r="A260" s="7" t="s">
        <v>305</v>
      </c>
      <c r="B260" s="1" t="s">
        <v>306</v>
      </c>
      <c r="C260" s="1" t="s">
        <v>283</v>
      </c>
      <c r="D260" s="1">
        <v>11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2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37800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2017-07-04T07:10:56Z</cp:lastPrinted>
  <dcterms:created xsi:type="dcterms:W3CDTF">2010-07-19T21:32:50Z</dcterms:created>
  <dcterms:modified xsi:type="dcterms:W3CDTF">2020-03-25T12:30:53Z</dcterms:modified>
  <cp:category/>
  <cp:version/>
  <cp:contentType/>
  <cp:contentStatus/>
</cp:coreProperties>
</file>