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87" i="1"/>
  <c r="D58" i="1"/>
  <c r="D11" i="1" l="1"/>
  <c r="D10" i="1"/>
  <c r="D9" i="1"/>
  <c r="D92" i="1" l="1"/>
  <c r="D90" i="1"/>
  <c r="D89" i="1"/>
  <c r="D62" i="1" l="1"/>
  <c r="D56" i="1" l="1"/>
  <c r="D28" i="1" l="1"/>
  <c r="D23" i="1"/>
  <c r="D25" i="1"/>
  <c r="D70" i="1" l="1"/>
  <c r="D82" i="1"/>
  <c r="G94" i="1" l="1"/>
  <c r="D44" i="1" l="1"/>
  <c r="D40" i="1"/>
  <c r="D38" i="1"/>
  <c r="D34" i="1"/>
  <c r="D32" i="1"/>
  <c r="D64" i="1" l="1"/>
  <c r="D86" i="1" l="1"/>
  <c r="D78" i="1"/>
  <c r="D74" i="1"/>
  <c r="D68" i="1"/>
  <c r="D52" i="1"/>
  <c r="D50" i="1"/>
  <c r="D46" i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<sst xmlns="http://schemas.openxmlformats.org/spreadsheetml/2006/main" count="372" uniqueCount="178">
  <si>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</si>
  <si>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</si>
  <si>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</si>
  <si>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</si>
  <si>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</si>
  <si>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</si>
  <si>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</si>
  <si>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</si>
  <si>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</si>
  <si>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</si>
  <si>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</si>
  <si>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</si>
  <si>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</si>
  <si>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</si>
  <si>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</si>
  <si>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</si>
  <si>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</si>
  <si>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</si>
  <si>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</si>
  <si>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</si>
  <si>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</si>
  <si>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</si>
  <si>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</si>
  <si>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</si>
  <si>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</si>
  <si>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</si>
  <si>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</si>
  <si>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</si>
  <si>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</si>
  <si>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</si>
  <si>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</si>
  <si>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</si>
  <si>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</si>
  <si>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</si>
  <si>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</si>
  <si>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</si>
  <si>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</si>
  <si>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</si>
  <si>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</si>
  <si>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</si>
  <si>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</si>
  <si>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</si>
  <si>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</si>
  <si>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</si>
  <si>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</si>
  <si>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</si>
  <si>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</si>
  <si>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</si>
  <si>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</si>
  <si>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</si>
  <si>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</si>
  <si>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</si>
  <si>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</si>
  <si>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</si>
  <si>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</si>
  <si>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</si>
  <si>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</si>
  <si>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</si>
  <si>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</si>
  <si>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</si>
  <si>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</si>
  <si>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</si>
  <si>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</si>
  <si>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</si>
  <si>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</si>
  <si>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</si>
  <si>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</si>
  <si>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</si>
  <si>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</si>
  <si>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</si>
  <si>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</si>
  <si>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</si>
  <si>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</si>
  <si>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</si>
  <si>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</si>
  <si>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</si>
  <si>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</si>
  <si>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</si>
  <si>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</si>
  <si>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</si>
  <si>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</si>
  <si>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</si>
  <si>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</si>
  <si>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</si>
  <si>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</si>
  <si>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</si>
  <si>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</si>
  <si>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</si>
  <si>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</si>
  <si>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</si>
  <si>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</si>
  <si>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</si>
  <si>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</si>
  <si>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</si>
  <si>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</si>
  <si>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</si>
  <si>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</si>
  <si>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</si>
  <si>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</si>
  <si>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</si>
  <si>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</si>
  <si>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</si>
  <si>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</si>
  <si>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</si>
  <si>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</si>
  <si>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</si>
  <si>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</si>
  <si>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</si>
  <si>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</si>
  <si>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</si>
  <si>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</si>
  <si>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</si>
  <si>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</si>
  <si>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</si>
  <si>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</si>
  <si>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</si>
  <si>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</si>
  <si>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</si>
  <si>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</si>
  <si>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</si>
  <si>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</si>
  <si>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</si>
  <si>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</si>
  <si>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</si>
  <si>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</si>
  <si>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</si>
  <si>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</si>
  <si>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</si>
  <si>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</si>
  <si>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</si>
  <si>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</si>
  <si>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</si>
  <si>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</si>
  <si>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</si>
  <si>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</si>
  <si>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</si>
  <si>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</si>
  <si>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</si>
  <si>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</si>
  <si>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</si>
  <si>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</si>
  <si>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</si>
  <si>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</si>
  <si>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</si>
  <si>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</si>
  <si>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</si>
  <si>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</si>
  <si>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</si>
  <si>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</si>
  <si>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</si>
  <si>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</si>
  <si>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</si>
  <si>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</si>
  <si>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</si>
  <si>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</si>
  <si>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</si>
  <si>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</si>
  <si>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</si>
  <si>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</si>
  <si>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</si>
  <si>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</si>
  <si>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</si>
  <si>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</si>
  <si>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</si>
  <si>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</si>
  <si>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</si>
  <si>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</si>
  <si>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</si>
  <si>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</si>
  <si>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Окраска стен,дверей,помещений общего пользования</t>
  </si>
  <si>
    <t>экономист</t>
  </si>
  <si>
    <t>шт</t>
  </si>
  <si>
    <t>Вывоз жидких бытовых отходов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</si>
  <si>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</si>
  <si>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по дому №21  ул. 30 лет Октября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</si>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</sst>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%2030%20&#1083;&#1077;&#1090;%20&#1054;&#1082;&#1090;&#1103;&#1073;&#1088;&#1103;,%20&#1076;.%202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-115982.26213879998</v>
          </cell>
        </row>
        <row r="25">
          <cell r="D25">
            <v>666.71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7">
          <cell r="I7">
            <v>0</v>
          </cell>
          <cell r="M7">
            <v>666.71</v>
          </cell>
          <cell r="AA7">
            <v>1</v>
          </cell>
          <cell r="AB7">
            <v>1</v>
          </cell>
          <cell r="AD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L123">
            <v>1140.8799384000001</v>
          </cell>
        </row>
        <row r="124">
          <cell r="HL124">
            <v>2556.9840168000001</v>
          </cell>
        </row>
        <row r="125">
          <cell r="HL125">
            <v>692.59608000000003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view="pageBreakPreview" zoomScale="60" zoomScaleNormal="90" workbookViewId="0"/>
  </sheetViews>
  <sheetFormatPr defaultRowHeight="15.75" x14ac:dyDescent="0.25"/>
  <cols>
    <col min="1" max="1" width="9.140625" style="16"/>
    <col min="2" max="2" width="62.42578125" style="2" customWidth="1"/>
    <col min="3" max="3" width="24.28515625" style="2" customWidth="1"/>
    <col min="4" max="4" width="71.42578125" style="2" customWidth="1"/>
    <col min="5" max="5" width="21.140625" style="2" hidden="1" customWidth="1"/>
    <col min="6" max="6" width="17.85546875" style="2" hidden="1" customWidth="1"/>
    <col min="7" max="15" width="9.140625" style="2" hidden="1" customWidth="1"/>
    <col min="16" max="22" width="9.140625" style="2" customWidth="1"/>
    <col min="23" max="23" width="9.140625" style="3" customWidth="1"/>
    <col min="24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17" t="s">
        <v>174</v>
      </c>
      <c r="B2" s="17"/>
      <c r="C2" s="17"/>
      <c r="D2" s="17"/>
      <c r="E2" s="2">
        <v>141.30000000000001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175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176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177</v>
      </c>
    </row>
    <row r="8" spans="1:22" ht="42.75" customHeight="1" x14ac:dyDescent="0.25">
      <c r="A8" s="15" t="s">
        <v>12</v>
      </c>
      <c r="B8" s="15"/>
      <c r="C8" s="15"/>
      <c r="D8" s="15"/>
    </row>
    <row r="9" spans="1:22" x14ac:dyDescent="0.25">
      <c r="A9" s="7" t="s">
        <v>13</v>
      </c>
      <c r="B9" s="1" t="s">
        <v>14</v>
      </c>
      <c r="C9" s="1" t="s">
        <v>15</v>
      </c>
      <c r="D9" s="18">
        <f>[1]Лист1!$D$23</f>
        <v>0</v>
      </c>
    </row>
    <row r="10" spans="1:22" x14ac:dyDescent="0.25">
      <c r="A10" s="7" t="s">
        <v>16</v>
      </c>
      <c r="B10" s="1" t="s">
        <v>17</v>
      </c>
      <c r="C10" s="1" t="s">
        <v>15</v>
      </c>
      <c r="D10" s="18">
        <f>[1]Лист1!$D$24</f>
        <v>-115982.26213879998</v>
      </c>
      <c r="F10" s="19"/>
    </row>
    <row r="11" spans="1:22" x14ac:dyDescent="0.25">
      <c r="A11" s="7" t="s">
        <v>18</v>
      </c>
      <c r="B11" s="1" t="s">
        <v>19</v>
      </c>
      <c r="C11" s="1" t="s">
        <v>15</v>
      </c>
      <c r="D11" s="18">
        <f>[1]Лист1!$D$25</f>
        <v>666.71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8">
        <f>D13+D14+D15</f>
        <v>4390.4600352000007</v>
      </c>
      <c r="E12" s="2" t="s">
        <v>173</v>
      </c>
    </row>
    <row r="13" spans="1:22" x14ac:dyDescent="0.25">
      <c r="A13" s="7" t="s">
        <v>22</v>
      </c>
      <c r="B13" s="20" t="s">
        <v>23</v>
      </c>
      <c r="C13" s="1" t="s">
        <v>15</v>
      </c>
      <c r="D13" s="18">
        <f>'[3]ГУК 2019'!$HL$124</f>
        <v>2556.9840168000001</v>
      </c>
      <c r="E13" s="2" t="s">
        <v>173</v>
      </c>
    </row>
    <row r="14" spans="1:22" x14ac:dyDescent="0.25">
      <c r="A14" s="7" t="s">
        <v>24</v>
      </c>
      <c r="B14" s="20" t="s">
        <v>25</v>
      </c>
      <c r="C14" s="1" t="s">
        <v>15</v>
      </c>
      <c r="D14" s="18">
        <f>'[3]ГУК 2019'!$HL$123</f>
        <v>1140.8799384000001</v>
      </c>
      <c r="E14" s="2" t="s">
        <v>173</v>
      </c>
    </row>
    <row r="15" spans="1:22" x14ac:dyDescent="0.25">
      <c r="A15" s="7" t="s">
        <v>26</v>
      </c>
      <c r="B15" s="20" t="s">
        <v>27</v>
      </c>
      <c r="C15" s="1" t="s">
        <v>15</v>
      </c>
      <c r="D15" s="18">
        <f>'[3]ГУК 2019'!$HL$125</f>
        <v>692.59608000000003</v>
      </c>
      <c r="E15" s="2" t="s">
        <v>173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11">
        <f>D17</f>
        <v>10433.750035200001</v>
      </c>
      <c r="E16" s="2">
        <v>4476.3999999999996</v>
      </c>
    </row>
    <row r="17" spans="1:23" ht="31.5" x14ac:dyDescent="0.25">
      <c r="A17" s="20" t="s">
        <v>30</v>
      </c>
      <c r="B17" s="20" t="s">
        <v>31</v>
      </c>
      <c r="C17" s="20" t="s">
        <v>15</v>
      </c>
      <c r="D17" s="11">
        <f>D12-D25+D92+D108</f>
        <v>10433.750035200001</v>
      </c>
      <c r="E17" s="2" t="s">
        <v>170</v>
      </c>
    </row>
    <row r="18" spans="1:23" ht="31.5" x14ac:dyDescent="0.25">
      <c r="A18" s="20" t="s">
        <v>32</v>
      </c>
      <c r="B18" s="20" t="s">
        <v>33</v>
      </c>
      <c r="C18" s="20" t="s">
        <v>15</v>
      </c>
      <c r="D18" s="11">
        <v>0</v>
      </c>
    </row>
    <row r="19" spans="1:23" x14ac:dyDescent="0.25">
      <c r="A19" s="20" t="s">
        <v>34</v>
      </c>
      <c r="B19" s="20" t="s">
        <v>35</v>
      </c>
      <c r="C19" s="20" t="s">
        <v>15</v>
      </c>
      <c r="D19" s="11">
        <v>0</v>
      </c>
    </row>
    <row r="20" spans="1:23" x14ac:dyDescent="0.25">
      <c r="A20" s="20" t="s">
        <v>36</v>
      </c>
      <c r="B20" s="20" t="s">
        <v>37</v>
      </c>
      <c r="C20" s="20" t="s">
        <v>15</v>
      </c>
      <c r="D20" s="11">
        <v>0</v>
      </c>
    </row>
    <row r="21" spans="1:23" x14ac:dyDescent="0.25">
      <c r="A21" s="20" t="s">
        <v>38</v>
      </c>
      <c r="B21" s="20" t="s">
        <v>39</v>
      </c>
      <c r="C21" s="20" t="s">
        <v>15</v>
      </c>
      <c r="D21" s="11">
        <v>0</v>
      </c>
    </row>
    <row r="22" spans="1:23" x14ac:dyDescent="0.25">
      <c r="A22" s="20" t="s">
        <v>40</v>
      </c>
      <c r="B22" s="20" t="s">
        <v>41</v>
      </c>
      <c r="C22" s="20" t="s">
        <v>15</v>
      </c>
      <c r="D22" s="11">
        <f>D16+D10+D9</f>
        <v>-105548.51210359998</v>
      </c>
    </row>
    <row r="23" spans="1:23" x14ac:dyDescent="0.25">
      <c r="A23" s="20" t="s">
        <v>42</v>
      </c>
      <c r="B23" s="20" t="s">
        <v>43</v>
      </c>
      <c r="C23" s="20" t="s">
        <v>15</v>
      </c>
      <c r="D23" s="11">
        <f>'[2]2018 непоср.'!$I$7</f>
        <v>0</v>
      </c>
      <c r="E23" s="2" t="s">
        <v>170</v>
      </c>
    </row>
    <row r="24" spans="1:23" x14ac:dyDescent="0.25">
      <c r="A24" s="20" t="s">
        <v>44</v>
      </c>
      <c r="B24" s="20" t="s">
        <v>45</v>
      </c>
      <c r="C24" s="20" t="s">
        <v>15</v>
      </c>
      <c r="D24" s="11">
        <f>D22-D87</f>
        <v>-129511.26210359998</v>
      </c>
    </row>
    <row r="25" spans="1:23" x14ac:dyDescent="0.25">
      <c r="A25" s="20" t="s">
        <v>46</v>
      </c>
      <c r="B25" s="20" t="s">
        <v>47</v>
      </c>
      <c r="C25" s="20" t="s">
        <v>15</v>
      </c>
      <c r="D25" s="21">
        <f>'[2]2018 непоср.'!$M$7</f>
        <v>666.71</v>
      </c>
      <c r="E25" s="2" t="s">
        <v>170</v>
      </c>
      <c r="W25" s="19"/>
    </row>
    <row r="26" spans="1:23" ht="35.25" customHeight="1" x14ac:dyDescent="0.25">
      <c r="A26" s="15" t="s">
        <v>48</v>
      </c>
      <c r="B26" s="15"/>
      <c r="C26" s="15"/>
      <c r="D26" s="15"/>
    </row>
    <row r="27" spans="1:23" s="6" customFormat="1" ht="31.5" x14ac:dyDescent="0.25">
      <c r="A27" s="14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3" x14ac:dyDescent="0.25">
      <c r="A28" s="7" t="s">
        <v>52</v>
      </c>
      <c r="B28" s="1" t="s">
        <v>53</v>
      </c>
      <c r="C28" s="1" t="s">
        <v>15</v>
      </c>
      <c r="D28" s="13">
        <f>E29</f>
        <v>500.2</v>
      </c>
    </row>
    <row r="29" spans="1:23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2">
        <v>500.2</v>
      </c>
    </row>
    <row r="30" spans="1:23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3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3" x14ac:dyDescent="0.25">
      <c r="A32" s="7" t="s">
        <v>62</v>
      </c>
      <c r="B32" s="1" t="s">
        <v>63</v>
      </c>
      <c r="C32" s="1" t="s">
        <v>15</v>
      </c>
      <c r="D32" s="12">
        <f>E29/E2</f>
        <v>3.5399858457183293</v>
      </c>
    </row>
    <row r="33" spans="1:22" s="6" customFormat="1" ht="24.75" customHeight="1" x14ac:dyDescent="0.25">
      <c r="A33" s="14" t="s">
        <v>65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67</v>
      </c>
      <c r="B34" s="1" t="s">
        <v>53</v>
      </c>
      <c r="C34" s="1" t="s">
        <v>15</v>
      </c>
      <c r="D34" s="1">
        <f>E36</f>
        <v>412.6</v>
      </c>
    </row>
    <row r="35" spans="1:22" ht="31.5" x14ac:dyDescent="0.25">
      <c r="A35" s="7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70</v>
      </c>
      <c r="B36" s="1" t="s">
        <v>58</v>
      </c>
      <c r="C36" s="1" t="s">
        <v>7</v>
      </c>
      <c r="D36" s="1" t="s">
        <v>71</v>
      </c>
      <c r="E36" s="22">
        <v>412.6</v>
      </c>
    </row>
    <row r="37" spans="1:22" x14ac:dyDescent="0.25">
      <c r="A37" s="7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73</v>
      </c>
      <c r="B38" s="1" t="s">
        <v>63</v>
      </c>
      <c r="C38" s="1" t="s">
        <v>15</v>
      </c>
      <c r="D38" s="12">
        <f>E36/E2</f>
        <v>2.9200283085633405</v>
      </c>
    </row>
    <row r="39" spans="1:22" s="6" customFormat="1" x14ac:dyDescent="0.25">
      <c r="A39" s="14" t="s">
        <v>75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77</v>
      </c>
      <c r="B40" s="1" t="s">
        <v>53</v>
      </c>
      <c r="C40" s="1" t="s">
        <v>15</v>
      </c>
      <c r="D40" s="1">
        <f>E42</f>
        <v>692.2</v>
      </c>
    </row>
    <row r="41" spans="1:22" ht="31.5" x14ac:dyDescent="0.25">
      <c r="A41" s="7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80</v>
      </c>
      <c r="B42" s="1" t="s">
        <v>58</v>
      </c>
      <c r="C42" s="1" t="s">
        <v>7</v>
      </c>
      <c r="D42" s="1" t="s">
        <v>71</v>
      </c>
      <c r="E42" s="23">
        <v>692.2</v>
      </c>
    </row>
    <row r="43" spans="1:22" x14ac:dyDescent="0.25">
      <c r="A43" s="7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82</v>
      </c>
      <c r="B44" s="1" t="s">
        <v>63</v>
      </c>
      <c r="C44" s="1" t="s">
        <v>15</v>
      </c>
      <c r="D44" s="12">
        <f>E42/E2</f>
        <v>4.8987968860580322</v>
      </c>
    </row>
    <row r="45" spans="1:22" s="6" customFormat="1" ht="31.5" x14ac:dyDescent="0.25">
      <c r="A45" s="14" t="s">
        <v>83</v>
      </c>
      <c r="B45" s="4" t="s">
        <v>50</v>
      </c>
      <c r="C45" s="4" t="s">
        <v>7</v>
      </c>
      <c r="D45" s="4" t="s">
        <v>84</v>
      </c>
      <c r="E45" s="2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85</v>
      </c>
      <c r="B46" s="1" t="s">
        <v>53</v>
      </c>
      <c r="C46" s="1" t="s">
        <v>15</v>
      </c>
      <c r="D46" s="1">
        <f>E47</f>
        <v>0</v>
      </c>
    </row>
    <row r="47" spans="1:22" ht="31.5" x14ac:dyDescent="0.25">
      <c r="A47" s="7" t="s">
        <v>86</v>
      </c>
      <c r="B47" s="1" t="s">
        <v>55</v>
      </c>
      <c r="C47" s="1" t="s">
        <v>7</v>
      </c>
      <c r="D47" s="1" t="s">
        <v>84</v>
      </c>
      <c r="E47" s="2">
        <v>0</v>
      </c>
    </row>
    <row r="48" spans="1:22" x14ac:dyDescent="0.25">
      <c r="A48" s="7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89</v>
      </c>
      <c r="B50" s="1" t="s">
        <v>63</v>
      </c>
      <c r="C50" s="1" t="s">
        <v>15</v>
      </c>
      <c r="D50" s="12">
        <f>E47/E2</f>
        <v>0</v>
      </c>
    </row>
    <row r="51" spans="1:22" s="6" customFormat="1" ht="31.5" x14ac:dyDescent="0.25">
      <c r="A51" s="14" t="s">
        <v>90</v>
      </c>
      <c r="B51" s="4" t="s">
        <v>50</v>
      </c>
      <c r="C51" s="4" t="s">
        <v>7</v>
      </c>
      <c r="D51" s="4" t="s">
        <v>91</v>
      </c>
      <c r="E51" s="2">
        <v>107.75</v>
      </c>
      <c r="F51" s="5" t="s">
        <v>92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93</v>
      </c>
      <c r="B52" s="1" t="s">
        <v>53</v>
      </c>
      <c r="C52" s="1" t="s">
        <v>15</v>
      </c>
      <c r="D52" s="1">
        <f>E51</f>
        <v>107.75</v>
      </c>
      <c r="F52" s="2">
        <v>4</v>
      </c>
    </row>
    <row r="53" spans="1:22" ht="31.5" x14ac:dyDescent="0.25">
      <c r="A53" s="7" t="s">
        <v>94</v>
      </c>
      <c r="B53" s="1" t="s">
        <v>55</v>
      </c>
      <c r="C53" s="1" t="s">
        <v>7</v>
      </c>
      <c r="D53" s="1" t="s">
        <v>91</v>
      </c>
    </row>
    <row r="54" spans="1:22" x14ac:dyDescent="0.25">
      <c r="A54" s="7" t="s">
        <v>95</v>
      </c>
      <c r="B54" s="1" t="s">
        <v>58</v>
      </c>
      <c r="C54" s="1" t="s">
        <v>7</v>
      </c>
      <c r="D54" s="1" t="s">
        <v>96</v>
      </c>
    </row>
    <row r="55" spans="1:22" x14ac:dyDescent="0.25">
      <c r="A55" s="7" t="s">
        <v>97</v>
      </c>
      <c r="B55" s="1" t="s">
        <v>3</v>
      </c>
      <c r="C55" s="1" t="s">
        <v>7</v>
      </c>
      <c r="D55" s="1" t="s">
        <v>171</v>
      </c>
    </row>
    <row r="56" spans="1:22" x14ac:dyDescent="0.25">
      <c r="A56" s="7" t="s">
        <v>98</v>
      </c>
      <c r="B56" s="1" t="s">
        <v>63</v>
      </c>
      <c r="C56" s="1" t="s">
        <v>15</v>
      </c>
      <c r="D56" s="12">
        <f>E51/F52</f>
        <v>26.9375</v>
      </c>
    </row>
    <row r="57" spans="1:22" s="6" customFormat="1" x14ac:dyDescent="0.25">
      <c r="A57" s="14" t="s">
        <v>99</v>
      </c>
      <c r="B57" s="4" t="s">
        <v>50</v>
      </c>
      <c r="C57" s="4" t="s">
        <v>7</v>
      </c>
      <c r="D57" s="4" t="s">
        <v>100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101</v>
      </c>
      <c r="B58" s="1" t="s">
        <v>53</v>
      </c>
      <c r="C58" s="1" t="s">
        <v>15</v>
      </c>
      <c r="D58" s="13">
        <f>F59</f>
        <v>22250</v>
      </c>
      <c r="F58" s="5"/>
    </row>
    <row r="59" spans="1:22" ht="31.5" x14ac:dyDescent="0.25">
      <c r="A59" s="7" t="s">
        <v>102</v>
      </c>
      <c r="B59" s="1" t="s">
        <v>55</v>
      </c>
      <c r="C59" s="1" t="s">
        <v>7</v>
      </c>
      <c r="D59" s="1" t="s">
        <v>172</v>
      </c>
      <c r="F59" s="23">
        <v>22250</v>
      </c>
    </row>
    <row r="60" spans="1:22" x14ac:dyDescent="0.25">
      <c r="A60" s="7" t="s">
        <v>103</v>
      </c>
      <c r="B60" s="1" t="s">
        <v>58</v>
      </c>
      <c r="C60" s="1" t="s">
        <v>7</v>
      </c>
      <c r="D60" s="1" t="s">
        <v>71</v>
      </c>
      <c r="F60" s="5"/>
    </row>
    <row r="61" spans="1:22" x14ac:dyDescent="0.25">
      <c r="A61" s="7" t="s">
        <v>104</v>
      </c>
      <c r="B61" s="1" t="s">
        <v>3</v>
      </c>
      <c r="C61" s="1" t="s">
        <v>7</v>
      </c>
      <c r="D61" s="1" t="s">
        <v>61</v>
      </c>
      <c r="F61" s="5"/>
    </row>
    <row r="62" spans="1:22" x14ac:dyDescent="0.25">
      <c r="A62" s="7" t="s">
        <v>105</v>
      </c>
      <c r="B62" s="1" t="s">
        <v>63</v>
      </c>
      <c r="C62" s="1" t="s">
        <v>15</v>
      </c>
      <c r="D62" s="12">
        <f>F59/E2</f>
        <v>157.46638358103326</v>
      </c>
      <c r="F62" s="5"/>
    </row>
    <row r="63" spans="1:22" s="6" customFormat="1" ht="63" x14ac:dyDescent="0.25">
      <c r="A63" s="14" t="s">
        <v>106</v>
      </c>
      <c r="B63" s="4" t="s">
        <v>50</v>
      </c>
      <c r="C63" s="4" t="s">
        <v>7</v>
      </c>
      <c r="D63" s="4" t="s">
        <v>107</v>
      </c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7" t="s">
        <v>108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7" t="s">
        <v>109</v>
      </c>
      <c r="B65" s="1" t="s">
        <v>55</v>
      </c>
      <c r="C65" s="1" t="s">
        <v>7</v>
      </c>
      <c r="D65" s="1" t="s">
        <v>110</v>
      </c>
      <c r="E65" s="2">
        <v>0</v>
      </c>
    </row>
    <row r="66" spans="1:6" x14ac:dyDescent="0.25">
      <c r="A66" s="7" t="s">
        <v>111</v>
      </c>
      <c r="B66" s="1" t="s">
        <v>58</v>
      </c>
      <c r="C66" s="1" t="s">
        <v>7</v>
      </c>
      <c r="D66" s="1" t="s">
        <v>112</v>
      </c>
    </row>
    <row r="67" spans="1:6" x14ac:dyDescent="0.25">
      <c r="A67" s="7" t="s">
        <v>113</v>
      </c>
      <c r="B67" s="1" t="s">
        <v>3</v>
      </c>
      <c r="C67" s="1" t="s">
        <v>7</v>
      </c>
      <c r="D67" s="1" t="s">
        <v>61</v>
      </c>
    </row>
    <row r="68" spans="1:6" x14ac:dyDescent="0.25">
      <c r="A68" s="7" t="s">
        <v>114</v>
      </c>
      <c r="B68" s="1" t="s">
        <v>63</v>
      </c>
      <c r="C68" s="1" t="s">
        <v>15</v>
      </c>
      <c r="D68" s="12">
        <f>E65/E2</f>
        <v>0</v>
      </c>
    </row>
    <row r="69" spans="1:6" ht="47.25" x14ac:dyDescent="0.25">
      <c r="A69" s="14" t="s">
        <v>115</v>
      </c>
      <c r="B69" s="4" t="s">
        <v>50</v>
      </c>
      <c r="C69" s="4" t="s">
        <v>7</v>
      </c>
      <c r="D69" s="4" t="s">
        <v>116</v>
      </c>
    </row>
    <row r="70" spans="1:6" ht="18.75" x14ac:dyDescent="0.25">
      <c r="A70" s="7" t="s">
        <v>117</v>
      </c>
      <c r="B70" s="1" t="s">
        <v>53</v>
      </c>
      <c r="C70" s="1" t="s">
        <v>15</v>
      </c>
      <c r="D70" s="1">
        <f>E71+E75+E83+E79</f>
        <v>0</v>
      </c>
      <c r="F70" s="9"/>
    </row>
    <row r="71" spans="1:6" ht="31.5" x14ac:dyDescent="0.25">
      <c r="A71" s="7" t="s">
        <v>118</v>
      </c>
      <c r="B71" s="1" t="s">
        <v>55</v>
      </c>
      <c r="C71" s="1" t="s">
        <v>7</v>
      </c>
      <c r="D71" s="1" t="s">
        <v>119</v>
      </c>
      <c r="E71" s="2">
        <v>0</v>
      </c>
    </row>
    <row r="72" spans="1:6" x14ac:dyDescent="0.25">
      <c r="A72" s="7" t="s">
        <v>120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121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122</v>
      </c>
      <c r="B74" s="1" t="s">
        <v>63</v>
      </c>
      <c r="C74" s="1" t="s">
        <v>15</v>
      </c>
      <c r="D74" s="12">
        <f>E71/E2</f>
        <v>0</v>
      </c>
    </row>
    <row r="75" spans="1:6" ht="31.5" x14ac:dyDescent="0.25">
      <c r="A75" s="7" t="s">
        <v>123</v>
      </c>
      <c r="B75" s="1" t="s">
        <v>55</v>
      </c>
      <c r="C75" s="1" t="s">
        <v>7</v>
      </c>
      <c r="D75" s="1" t="s">
        <v>165</v>
      </c>
      <c r="E75" s="2">
        <v>0</v>
      </c>
    </row>
    <row r="76" spans="1:6" x14ac:dyDescent="0.25">
      <c r="A76" s="7" t="s">
        <v>124</v>
      </c>
      <c r="B76" s="1" t="s">
        <v>58</v>
      </c>
      <c r="C76" s="1" t="s">
        <v>7</v>
      </c>
      <c r="D76" s="1" t="s">
        <v>74</v>
      </c>
    </row>
    <row r="77" spans="1:6" x14ac:dyDescent="0.25">
      <c r="A77" s="7" t="s">
        <v>125</v>
      </c>
      <c r="B77" s="1" t="s">
        <v>3</v>
      </c>
      <c r="C77" s="1" t="s">
        <v>7</v>
      </c>
      <c r="D77" s="1" t="s">
        <v>61</v>
      </c>
    </row>
    <row r="78" spans="1:6" x14ac:dyDescent="0.25">
      <c r="A78" s="7" t="s">
        <v>126</v>
      </c>
      <c r="B78" s="1" t="s">
        <v>63</v>
      </c>
      <c r="C78" s="1" t="s">
        <v>15</v>
      </c>
      <c r="D78" s="12">
        <f>E75/E2</f>
        <v>0</v>
      </c>
    </row>
    <row r="79" spans="1:6" ht="31.5" x14ac:dyDescent="0.25">
      <c r="A79" s="7"/>
      <c r="B79" s="1" t="s">
        <v>55</v>
      </c>
      <c r="C79" s="1" t="s">
        <v>7</v>
      </c>
      <c r="D79" s="1" t="s">
        <v>169</v>
      </c>
      <c r="E79" s="2">
        <v>0</v>
      </c>
    </row>
    <row r="80" spans="1:6" x14ac:dyDescent="0.25">
      <c r="A80" s="7"/>
      <c r="B80" s="1" t="s">
        <v>58</v>
      </c>
      <c r="C80" s="1" t="s">
        <v>7</v>
      </c>
      <c r="D80" s="1" t="s">
        <v>74</v>
      </c>
    </row>
    <row r="81" spans="1:7" x14ac:dyDescent="0.25">
      <c r="A81" s="7"/>
      <c r="B81" s="1" t="s">
        <v>3</v>
      </c>
      <c r="C81" s="1" t="s">
        <v>7</v>
      </c>
      <c r="D81" s="1" t="s">
        <v>61</v>
      </c>
    </row>
    <row r="82" spans="1:7" x14ac:dyDescent="0.25">
      <c r="A82" s="7"/>
      <c r="B82" s="1" t="s">
        <v>63</v>
      </c>
      <c r="C82" s="1" t="s">
        <v>15</v>
      </c>
      <c r="D82" s="12">
        <f>E79/E2</f>
        <v>0</v>
      </c>
    </row>
    <row r="83" spans="1:7" ht="31.5" x14ac:dyDescent="0.25">
      <c r="A83" s="7" t="s">
        <v>127</v>
      </c>
      <c r="B83" s="1" t="s">
        <v>55</v>
      </c>
      <c r="C83" s="1" t="s">
        <v>7</v>
      </c>
      <c r="D83" s="1" t="s">
        <v>166</v>
      </c>
      <c r="E83" s="2">
        <v>0</v>
      </c>
    </row>
    <row r="84" spans="1:7" x14ac:dyDescent="0.25">
      <c r="A84" s="7" t="s">
        <v>128</v>
      </c>
      <c r="B84" s="1" t="s">
        <v>58</v>
      </c>
      <c r="C84" s="1" t="s">
        <v>7</v>
      </c>
      <c r="D84" s="1" t="s">
        <v>74</v>
      </c>
    </row>
    <row r="85" spans="1:7" x14ac:dyDescent="0.25">
      <c r="A85" s="7" t="s">
        <v>129</v>
      </c>
      <c r="B85" s="1" t="s">
        <v>3</v>
      </c>
      <c r="C85" s="1" t="s">
        <v>7</v>
      </c>
      <c r="D85" s="1" t="s">
        <v>61</v>
      </c>
    </row>
    <row r="86" spans="1:7" x14ac:dyDescent="0.25">
      <c r="A86" s="7" t="s">
        <v>130</v>
      </c>
      <c r="B86" s="1" t="s">
        <v>63</v>
      </c>
      <c r="C86" s="1" t="s">
        <v>15</v>
      </c>
      <c r="D86" s="12">
        <f>E83/E2</f>
        <v>0</v>
      </c>
    </row>
    <row r="87" spans="1:7" x14ac:dyDescent="0.25">
      <c r="A87" s="7"/>
      <c r="B87" s="4" t="s">
        <v>131</v>
      </c>
      <c r="C87" s="1" t="s">
        <v>15</v>
      </c>
      <c r="D87" s="10">
        <f>SUM(D58,D28,D34,D40,D46,D52,D64,D70)</f>
        <v>23962.75</v>
      </c>
    </row>
    <row r="88" spans="1:7" x14ac:dyDescent="0.25">
      <c r="A88" s="15" t="s">
        <v>132</v>
      </c>
      <c r="B88" s="15"/>
      <c r="C88" s="15"/>
      <c r="D88" s="15"/>
    </row>
    <row r="89" spans="1:7" x14ac:dyDescent="0.25">
      <c r="A89" s="7" t="s">
        <v>133</v>
      </c>
      <c r="B89" s="1" t="s">
        <v>134</v>
      </c>
      <c r="C89" s="1" t="s">
        <v>135</v>
      </c>
      <c r="D89" s="1">
        <f>'[2]2018 непоср.'!$AA$7</f>
        <v>1</v>
      </c>
      <c r="E89" s="2" t="s">
        <v>170</v>
      </c>
    </row>
    <row r="90" spans="1:7" x14ac:dyDescent="0.25">
      <c r="A90" s="7" t="s">
        <v>136</v>
      </c>
      <c r="B90" s="1" t="s">
        <v>137</v>
      </c>
      <c r="C90" s="1" t="s">
        <v>135</v>
      </c>
      <c r="D90" s="1">
        <f>'[2]2018 непоср.'!$AB$7</f>
        <v>1</v>
      </c>
      <c r="E90" s="2" t="s">
        <v>170</v>
      </c>
    </row>
    <row r="91" spans="1:7" x14ac:dyDescent="0.25">
      <c r="A91" s="7" t="s">
        <v>138</v>
      </c>
      <c r="B91" s="1" t="s">
        <v>139</v>
      </c>
      <c r="C91" s="1" t="s">
        <v>135</v>
      </c>
      <c r="D91" s="1">
        <v>0</v>
      </c>
      <c r="E91" s="2" t="s">
        <v>170</v>
      </c>
    </row>
    <row r="92" spans="1:7" x14ac:dyDescent="0.25">
      <c r="A92" s="7" t="s">
        <v>140</v>
      </c>
      <c r="B92" s="1" t="s">
        <v>141</v>
      </c>
      <c r="C92" s="1" t="s">
        <v>15</v>
      </c>
      <c r="D92" s="1">
        <f>'[2]2018 непоср.'!$AD$7</f>
        <v>0</v>
      </c>
      <c r="E92" s="2" t="s">
        <v>170</v>
      </c>
    </row>
    <row r="93" spans="1:7" x14ac:dyDescent="0.25">
      <c r="A93" s="15" t="s">
        <v>142</v>
      </c>
      <c r="B93" s="15"/>
      <c r="C93" s="15"/>
      <c r="D93" s="15"/>
    </row>
    <row r="94" spans="1:7" ht="31.5" x14ac:dyDescent="0.25">
      <c r="A94" s="7" t="s">
        <v>143</v>
      </c>
      <c r="B94" s="1" t="s">
        <v>14</v>
      </c>
      <c r="C94" s="1" t="s">
        <v>15</v>
      </c>
      <c r="D94" s="1">
        <v>0</v>
      </c>
      <c r="E94" s="2" t="s">
        <v>144</v>
      </c>
      <c r="G94" s="2">
        <f>12418.31+13.8142</f>
        <v>12432.1242</v>
      </c>
    </row>
    <row r="95" spans="1:7" ht="31.5" x14ac:dyDescent="0.25">
      <c r="A95" s="7" t="s">
        <v>145</v>
      </c>
      <c r="B95" s="1" t="s">
        <v>17</v>
      </c>
      <c r="C95" s="1" t="s">
        <v>15</v>
      </c>
      <c r="D95" s="1">
        <v>0</v>
      </c>
      <c r="E95" s="2" t="s">
        <v>144</v>
      </c>
    </row>
    <row r="96" spans="1:7" ht="31.5" x14ac:dyDescent="0.25">
      <c r="A96" s="7" t="s">
        <v>146</v>
      </c>
      <c r="B96" s="1" t="s">
        <v>19</v>
      </c>
      <c r="C96" s="1" t="s">
        <v>15</v>
      </c>
      <c r="D96" s="1">
        <v>0</v>
      </c>
      <c r="E96" s="2" t="s">
        <v>144</v>
      </c>
    </row>
    <row r="97" spans="1:5" ht="31.5" x14ac:dyDescent="0.25">
      <c r="A97" s="7" t="s">
        <v>147</v>
      </c>
      <c r="B97" s="1" t="s">
        <v>43</v>
      </c>
      <c r="C97" s="1" t="s">
        <v>15</v>
      </c>
      <c r="D97" s="1">
        <v>0</v>
      </c>
      <c r="E97" s="2" t="s">
        <v>144</v>
      </c>
    </row>
    <row r="98" spans="1:5" ht="31.5" x14ac:dyDescent="0.25">
      <c r="A98" s="7" t="s">
        <v>148</v>
      </c>
      <c r="B98" s="1" t="s">
        <v>149</v>
      </c>
      <c r="C98" s="1" t="s">
        <v>15</v>
      </c>
      <c r="D98" s="1">
        <v>0</v>
      </c>
      <c r="E98" s="2" t="s">
        <v>144</v>
      </c>
    </row>
    <row r="99" spans="1:5" ht="31.5" x14ac:dyDescent="0.25">
      <c r="A99" s="7" t="s">
        <v>150</v>
      </c>
      <c r="B99" s="1" t="s">
        <v>47</v>
      </c>
      <c r="C99" s="1" t="s">
        <v>15</v>
      </c>
      <c r="D99" s="1">
        <v>0</v>
      </c>
      <c r="E99" s="2" t="s">
        <v>144</v>
      </c>
    </row>
    <row r="100" spans="1:5" x14ac:dyDescent="0.25">
      <c r="A100" s="15" t="s">
        <v>151</v>
      </c>
      <c r="B100" s="15"/>
      <c r="C100" s="15"/>
      <c r="D100" s="15"/>
      <c r="E100" s="24"/>
    </row>
    <row r="101" spans="1:5" ht="31.5" x14ac:dyDescent="0.25">
      <c r="A101" s="7" t="s">
        <v>152</v>
      </c>
      <c r="B101" s="1" t="s">
        <v>134</v>
      </c>
      <c r="C101" s="1" t="s">
        <v>135</v>
      </c>
      <c r="D101" s="1">
        <v>0</v>
      </c>
      <c r="E101" s="2" t="s">
        <v>144</v>
      </c>
    </row>
    <row r="102" spans="1:5" ht="31.5" x14ac:dyDescent="0.25">
      <c r="A102" s="7" t="s">
        <v>153</v>
      </c>
      <c r="B102" s="1" t="s">
        <v>137</v>
      </c>
      <c r="C102" s="1" t="s">
        <v>135</v>
      </c>
      <c r="D102" s="1">
        <v>0</v>
      </c>
      <c r="E102" s="2" t="s">
        <v>144</v>
      </c>
    </row>
    <row r="103" spans="1:5" ht="31.5" x14ac:dyDescent="0.25">
      <c r="A103" s="7" t="s">
        <v>154</v>
      </c>
      <c r="B103" s="1" t="s">
        <v>155</v>
      </c>
      <c r="C103" s="1" t="s">
        <v>135</v>
      </c>
      <c r="D103" s="1">
        <v>0</v>
      </c>
      <c r="E103" s="2" t="s">
        <v>144</v>
      </c>
    </row>
    <row r="104" spans="1:5" ht="31.5" x14ac:dyDescent="0.25">
      <c r="A104" s="7" t="s">
        <v>156</v>
      </c>
      <c r="B104" s="1" t="s">
        <v>141</v>
      </c>
      <c r="C104" s="1" t="s">
        <v>15</v>
      </c>
      <c r="D104" s="1">
        <v>0</v>
      </c>
      <c r="E104" s="2" t="s">
        <v>144</v>
      </c>
    </row>
    <row r="105" spans="1:5" x14ac:dyDescent="0.25">
      <c r="A105" s="15" t="s">
        <v>157</v>
      </c>
      <c r="B105" s="15"/>
      <c r="C105" s="15"/>
      <c r="D105" s="15"/>
    </row>
    <row r="106" spans="1:5" x14ac:dyDescent="0.25">
      <c r="A106" s="7" t="s">
        <v>158</v>
      </c>
      <c r="B106" s="1" t="s">
        <v>159</v>
      </c>
      <c r="C106" s="1" t="s">
        <v>135</v>
      </c>
      <c r="D106" s="1">
        <v>2</v>
      </c>
      <c r="E106" s="2" t="s">
        <v>160</v>
      </c>
    </row>
    <row r="107" spans="1:5" x14ac:dyDescent="0.25">
      <c r="A107" s="7" t="s">
        <v>161</v>
      </c>
      <c r="B107" s="1" t="s">
        <v>162</v>
      </c>
      <c r="C107" s="1" t="s">
        <v>135</v>
      </c>
      <c r="D107" s="1">
        <v>0</v>
      </c>
      <c r="E107" s="2" t="s">
        <v>160</v>
      </c>
    </row>
    <row r="108" spans="1:5" ht="31.5" x14ac:dyDescent="0.25">
      <c r="A108" s="7" t="s">
        <v>163</v>
      </c>
      <c r="B108" s="1" t="s">
        <v>164</v>
      </c>
      <c r="C108" s="1" t="s">
        <v>15</v>
      </c>
      <c r="D108" s="1">
        <v>6710</v>
      </c>
      <c r="E108" s="2" t="s">
        <v>160</v>
      </c>
    </row>
    <row r="112" spans="1:5" x14ac:dyDescent="0.25">
      <c r="A112" s="25" t="s">
        <v>167</v>
      </c>
      <c r="B112" s="25"/>
      <c r="D112" s="26" t="s">
        <v>168</v>
      </c>
    </row>
  </sheetData>
  <sheetProtection algorithmName="SHA-512" hashValue="3bUv4Zx4MqDIjWqdjcv3ij+jbmOnbQ9nHZB3xPllXYfln5S8y5Mj9wlHGSMk3TUp5DwCXnRllHIsg89ybvKkkg==" saltValue="352/cUN7YW0spqau3CD5eg==" spinCount="100000" sheet="1" objects="1" scenarios="1"/>
  <mergeCells count="8">
    <mergeCell ref="A112:B112"/>
    <mergeCell ref="A100:D100"/>
    <mergeCell ref="A105:D105"/>
    <mergeCell ref="A2:D2"/>
    <mergeCell ref="A8:D8"/>
    <mergeCell ref="A26:D26"/>
    <mergeCell ref="A88:D88"/>
    <mergeCell ref="A93:D93"/>
  </mergeCells>
  <pageMargins left="0.7" right="0.7" top="0.75" bottom="0.75" header="0.3" footer="0.3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2020-04-06T10:34:22Z</dcterms:modified>
</cp:coreProperties>
</file>