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<sst xmlns="http://schemas.openxmlformats.org/spreadsheetml/2006/main" count="918" uniqueCount="370">
  <si>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</si>
  <si>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</si>
  <si>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</si>
  <si>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</si>
  <si>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</si>
  <si>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</si>
  <si>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</si>
  <si>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</si>
  <si>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</si>
  <si>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</si>
  <si>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</si>
  <si>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</si>
  <si>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</si>
  <si>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</si>
  <si>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</si>
  <si>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</si>
  <si>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</si>
  <si>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</si>
  <si>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</si>
  <si>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</si>
  <si>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</si>
  <si>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</si>
  <si>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</si>
  <si>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</si>
  <si>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</si>
  <si>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</si>
  <si>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</si>
  <si>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</si>
  <si>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</si>
  <si>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</si>
  <si>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</si>
  <si>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</si>
  <si>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</si>
  <si>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</si>
  <si>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</si>
  <si>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</si>
  <si>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</si>
  <si>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</si>
  <si>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</si>
  <si>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</si>
  <si>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</si>
  <si>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</si>
  <si>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</si>
  <si>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</si>
  <si>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</si>
  <si>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</si>
  <si>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</si>
  <si>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</si>
  <si>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</si>
  <si>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</si>
  <si>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</si>
  <si>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</si>
  <si>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</si>
  <si>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</si>
  <si>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</si>
  <si>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</si>
  <si>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</si>
  <si>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</si>
  <si>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</si>
  <si>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</si>
  <si>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</si>
  <si>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</si>
  <si>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</si>
  <si>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</si>
  <si>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</si>
  <si>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</si>
  <si>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</si>
  <si>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</si>
  <si>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</si>
  <si>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</si>
  <si>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</si>
  <si>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</si>
  <si>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</si>
  <si>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</si>
  <si>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</si>
  <si>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</si>
  <si>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</si>
  <si>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</si>
  <si>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</si>
  <si>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</si>
  <si>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</si>
  <si>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</si>
  <si>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</si>
  <si>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</si>
  <si>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</si>
  <si>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</si>
  <si>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</si>
  <si>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</si>
  <si>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</si>
  <si>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</si>
  <si>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</si>
  <si>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</si>
  <si>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</si>
  <si>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</si>
  <si>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</si>
  <si>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</si>
  <si>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</si>
  <si>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</si>
  <si>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</si>
  <si>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</si>
  <si>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</si>
  <si>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</si>
  <si>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</si>
  <si>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</si>
  <si>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</si>
  <si>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</si>
  <si>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</si>
  <si>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</si>
  <si>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</si>
  <si>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</si>
  <si>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</si>
  <si>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</si>
  <si>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</si>
  <si>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</si>
  <si>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</si>
  <si>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</si>
  <si>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</si>
  <si>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</si>
  <si>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</si>
  <si>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</si>
  <si>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</si>
  <si>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</si>
  <si>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</si>
  <si>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</si>
  <si>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</si>
  <si>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</si>
  <si>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</si>
  <si>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</si>
  <si>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</si>
  <si>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</si>
  <si>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</si>
  <si>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</si>
  <si>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</si>
  <si>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</si>
  <si>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</si>
  <si>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</si>
  <si>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</si>
  <si>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</si>
  <si>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</si>
  <si>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</si>
  <si>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</si>
  <si>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</si>
  <si>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</si>
  <si>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</si>
  <si>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</si>
  <si>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</si>
  <si>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</si>
  <si>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</si>
  <si>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</si>
  <si>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</si>
  <si>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</si>
  <si>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</si>
  <si>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</si>
  <si>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</si>
  <si>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</si>
  <si>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</si>
  <si>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</si>
  <si>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</si>
  <si>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</si>
  <si>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</si>
  <si>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</si>
  <si>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</si>
  <si>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</si>
  <si>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</si>
  <si>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</si>
  <si>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</si>
  <si>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</si>
  <si>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</si>
  <si>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</si>
  <si>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</si>
  <si>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</si>
  <si>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</si>
  <si>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</si>
  <si>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</si>
  <si>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</si>
  <si>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</si>
  <si>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</si>
  <si>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</si>
  <si>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</si>
  <si>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</si>
  <si>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</si>
  <si>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</si>
  <si>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</si>
  <si>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</si>
  <si>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</si>
  <si>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</si>
  <si>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</si>
  <si>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</si>
  <si>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</si>
  <si>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</si>
  <si>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</si>
  <si>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</si>
  <si>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</si>
  <si>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</si>
  <si>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</si>
  <si>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</si>
  <si>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</si>
  <si>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</si>
  <si>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</si>
  <si>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</si>
  <si>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</si>
  <si>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</si>
  <si>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</si>
  <si>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</si>
  <si>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</si>
  <si>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</si>
  <si>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</si>
  <si>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</si>
  <si>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</si>
  <si>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</si>
  <si>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</si>
  <si>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</si>
  <si>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</si>
  <si>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</si>
  <si>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</si>
  <si>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</si>
  <si>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</si>
  <si>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</si>
  <si>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</si>
  <si>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</si>
  <si>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</si>
  <si>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</si>
  <si>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</si>
  <si>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</si>
  <si>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</si>
  <si>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</si>
  <si>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</si>
  <si>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</si>
  <si>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</si>
  <si>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</si>
  <si>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</si>
  <si>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</si>
  <si>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</si>
  <si>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</si>
  <si>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</si>
  <si>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</si>
  <si>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</si>
  <si>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</si>
  <si>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</si>
  <si>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</si>
  <si>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</si>
  <si>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</si>
  <si>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</si>
  <si>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</si>
  <si>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</si>
  <si>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</si>
  <si>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</si>
  <si>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</si>
  <si>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</si>
  <si>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</si>
  <si>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</si>
  <si>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</si>
  <si>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</si>
  <si>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</si>
  <si>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</si>
  <si>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</si>
  <si>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</si>
  <si>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</si>
  <si>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</si>
  <si>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</si>
  <si>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</si>
  <si>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</si>
  <si>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</si>
  <si>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</si>
  <si>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</si>
  <si>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</si>
  <si>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</si>
  <si>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</si>
  <si>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</si>
  <si>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</si>
  <si>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</si>
  <si>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</si>
  <si>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</si>
  <si>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</si>
  <si>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</si>
  <si>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</si>
  <si>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</si>
  <si>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</si>
  <si>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</si>
  <si>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</si>
  <si>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</si>
  <si>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</si>
  <si>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</si>
  <si>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</si>
  <si>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</si>
  <si>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</si>
  <si>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</si>
  <si>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</si>
  <si>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</si>
  <si>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</si>
  <si>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</si>
  <si>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</si>
  <si>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</si>
  <si>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</si>
  <si>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</si>
  <si>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</si>
  <si>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</si>
  <si>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</si>
  <si>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</si>
  <si>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</si>
  <si>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</si>
  <si>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</si>
  <si>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</si>
  <si>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</si>
  <si>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</si>
  <si>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</si>
  <si>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</si>
  <si>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</si>
  <si>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</si>
  <si>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</si>
  <si>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</si>
  <si>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</si>
  <si>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</si>
  <si>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</si>
  <si>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</si>
  <si>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</si>
  <si>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</si>
  <si>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</si>
  <si>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</si>
  <si>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</si>
  <si>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</si>
  <si>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</si>
  <si>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</si>
  <si>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</si>
  <si>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</si>
  <si>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</si>
  <si>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</si>
  <si>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</si>
  <si>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</si>
  <si>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</si>
  <si>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</si>
  <si>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</si>
  <si>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</si>
  <si>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</si>
  <si>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</si>
  <si>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</si>
  <si>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</si>
  <si>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</si>
  <si>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</si>
  <si>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</si>
  <si>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</si>
  <si>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</si>
  <si>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</si>
  <si>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</si>
  <si>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</si>
  <si>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</si>
  <si>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</si>
  <si>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</si>
  <si>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</si>
  <si>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</si>
  <si>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</si>
  <si>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</si>
  <si>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</si>
  <si>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</si>
  <si>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</si>
  <si>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</si>
  <si>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</si>
  <si>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</si>
  <si>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</si>
  <si>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</si>
  <si>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</si>
  <si>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</si>
  <si>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</si>
  <si>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</si>
  <si>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</si>
  <si>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</si>
  <si>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9  ул. Студеновская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</si>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</sst>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9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7">
          <cell r="P77">
            <v>23264.28</v>
          </cell>
          <cell r="U77">
            <v>26396.010000000002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B38">
            <v>0.117734</v>
          </cell>
        </row>
        <row r="39">
          <cell r="AB39">
            <v>0.083813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D4">
            <v>3005.5</v>
          </cell>
        </row>
        <row r="38">
          <cell r="AB38">
            <v>0.117734</v>
          </cell>
        </row>
        <row r="42">
          <cell r="AB42">
            <v>0.123229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1.03</v>
          </cell>
        </row>
        <row r="24">
          <cell r="D24">
            <v>-96523.36534199986</v>
          </cell>
        </row>
        <row r="25">
          <cell r="D25">
            <v>164308.15999999997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D123">
            <v>170234.54954399998</v>
          </cell>
        </row>
        <row r="124">
          <cell r="AD124">
            <v>183975.17094600014</v>
          </cell>
        </row>
        <row r="125">
          <cell r="AD125">
            <v>44195.2764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0" width="9.140625" style="16" hidden="1" customWidth="1"/>
    <col min="11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366</v>
      </c>
      <c r="B2" s="26"/>
      <c r="C2" s="26"/>
      <c r="D2" s="26"/>
      <c r="E2" s="2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369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1.03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-96523.36534199986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164308.15999999997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398404.99689000007</v>
      </c>
    </row>
    <row r="13" spans="1:4" ht="15.75">
      <c r="A13" s="7" t="s">
        <v>94</v>
      </c>
      <c r="B13" s="22" t="s">
        <v>79</v>
      </c>
      <c r="C13" s="1" t="s">
        <v>73</v>
      </c>
      <c r="D13" s="8">
        <f>'[5]ГУК 2019'!$AD$124</f>
        <v>183975.17094600014</v>
      </c>
    </row>
    <row r="14" spans="1:4" ht="15.75">
      <c r="A14" s="7" t="s">
        <v>95</v>
      </c>
      <c r="B14" s="22" t="s">
        <v>80</v>
      </c>
      <c r="C14" s="1" t="s">
        <v>73</v>
      </c>
      <c r="D14" s="8">
        <f>'[5]ГУК 2019'!$AD$123</f>
        <v>170234.54954399998</v>
      </c>
    </row>
    <row r="15" spans="1:4" ht="15.75">
      <c r="A15" s="7" t="s">
        <v>96</v>
      </c>
      <c r="B15" s="22" t="s">
        <v>81</v>
      </c>
      <c r="C15" s="1" t="s">
        <v>73</v>
      </c>
      <c r="D15" s="18">
        <f>'[5]ГУК 2019'!$AD$125</f>
        <v>44195.2764</v>
      </c>
    </row>
    <row r="16" spans="1:5" ht="15.75">
      <c r="A16" s="22" t="s">
        <v>82</v>
      </c>
      <c r="B16" s="22" t="s">
        <v>83</v>
      </c>
      <c r="C16" s="22" t="s">
        <v>73</v>
      </c>
      <c r="D16" s="19">
        <f>D17</f>
        <v>307103.3768900001</v>
      </c>
      <c r="E16" s="2">
        <v>303241.86</v>
      </c>
    </row>
    <row r="17" spans="1:4" ht="31.5">
      <c r="A17" s="22" t="s">
        <v>59</v>
      </c>
      <c r="B17" s="22" t="s">
        <v>97</v>
      </c>
      <c r="C17" s="22" t="s">
        <v>73</v>
      </c>
      <c r="D17" s="19">
        <f>D12-D25+D246+D262</f>
        <v>307103.3768900001</v>
      </c>
    </row>
    <row r="18" spans="1:4" ht="31.5">
      <c r="A18" s="22" t="s">
        <v>84</v>
      </c>
      <c r="B18" s="22" t="s">
        <v>98</v>
      </c>
      <c r="C18" s="22" t="s">
        <v>73</v>
      </c>
      <c r="D18" s="22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22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22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22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19">
        <f>D16+D10+D9</f>
        <v>210581.0415480002</v>
      </c>
    </row>
    <row r="23" spans="1:4" ht="15.75">
      <c r="A23" s="22" t="s">
        <v>91</v>
      </c>
      <c r="B23" s="22" t="s">
        <v>99</v>
      </c>
      <c r="C23" s="22" t="s">
        <v>73</v>
      </c>
      <c r="D23" s="19">
        <v>0</v>
      </c>
    </row>
    <row r="24" spans="1:4" ht="15.75">
      <c r="A24" s="22" t="s">
        <v>92</v>
      </c>
      <c r="B24" s="22" t="s">
        <v>100</v>
      </c>
      <c r="C24" s="22" t="s">
        <v>73</v>
      </c>
      <c r="D24" s="19">
        <f>D16-D241</f>
        <v>-9413.87066799996</v>
      </c>
    </row>
    <row r="25" spans="1:5" ht="15.75">
      <c r="A25" s="22" t="s">
        <v>93</v>
      </c>
      <c r="B25" s="22" t="s">
        <v>101</v>
      </c>
      <c r="C25" s="22" t="s">
        <v>73</v>
      </c>
      <c r="D25" s="19">
        <v>200001.62</v>
      </c>
      <c r="E25" s="2">
        <f>D12-(D16+D10)+D246-D24+D11</f>
        <v>361547.0160099998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26396.010000000002</v>
      </c>
      <c r="E28" s="2">
        <f>'[1]2018 Управл'!$U$77</f>
        <v>26396.010000000002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8.782568624188988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38997.56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1947.56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0.6479986691066378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930.5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0.30959906837464646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10239.14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3.4068008650806854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25639.32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8.530800199634005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241.04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0.0801996340043254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23264.28</v>
      </c>
      <c r="E60" s="2">
        <f>'[1]2018 Управл'!$P$77</f>
        <v>23264.28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7.740568956912327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44195.28</v>
      </c>
      <c r="E72" s="2">
        <v>44195.28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14.704801197804025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17763.88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17763.88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5.910457494593246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28901.56+3852.42</f>
        <v>32753.980000000003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32753.980000000003</v>
      </c>
      <c r="F84" s="16">
        <v>65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503.9073846153847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222.91</v>
      </c>
      <c r="F90" s="1">
        <v>412.8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222.91</v>
      </c>
      <c r="F95" s="1">
        <f>F90</f>
        <v>412.8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0.5399951550387597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90406.52000000002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1292.97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0.4302012976210281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4300.87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1.4309998336383296</v>
      </c>
    </row>
    <row r="109" spans="1:5" ht="31.5">
      <c r="A109" s="7"/>
      <c r="B109" s="1" t="s">
        <v>106</v>
      </c>
      <c r="C109" s="1" t="s">
        <v>67</v>
      </c>
      <c r="D109" s="19" t="s">
        <v>365</v>
      </c>
      <c r="E109" s="2">
        <v>2573.49</v>
      </c>
    </row>
    <row r="110" spans="1:4" ht="15.75">
      <c r="A110" s="7"/>
      <c r="B110" s="1" t="s">
        <v>107</v>
      </c>
      <c r="C110" s="1" t="s">
        <v>67</v>
      </c>
      <c r="D110" s="19" t="s">
        <v>24</v>
      </c>
    </row>
    <row r="111" spans="1:4" ht="15.75">
      <c r="A111" s="7"/>
      <c r="B111" s="1" t="s">
        <v>64</v>
      </c>
      <c r="C111" s="1" t="s">
        <v>67</v>
      </c>
      <c r="D111" s="19" t="s">
        <v>10</v>
      </c>
    </row>
    <row r="112" spans="1:4" ht="15.75">
      <c r="A112" s="7"/>
      <c r="B112" s="1" t="s">
        <v>108</v>
      </c>
      <c r="C112" s="1" t="s">
        <v>73</v>
      </c>
      <c r="D112" s="19">
        <f>E109/E2</f>
        <v>0.856260189652304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2063.88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0.6867010480785227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31436.12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10.459530860089835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6513.52+12426.54</f>
        <v>18940.06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6.301800033272334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5118.37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1.7030011645316918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3711.79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1.2349991681916486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2710.96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0.9019996672766595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1026.08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0.34140076526368324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4858.85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1.6166528031941443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f>10324.14+2048.94</f>
        <v>12373.08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354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4.1168125103976045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36155.337558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'[2]гук(2016)'!$AB$39*12*E2</f>
        <v>3022.7996579999995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363</v>
      </c>
      <c r="E163" s="2">
        <f>('[3]гук(2016)'!$AB$38+'[3]гук(2016)'!$AB$42)*12*'[3]гук(2016)'!$AD$4</f>
        <v>8690.571558</v>
      </c>
      <c r="F163" s="16">
        <v>1</v>
      </c>
      <c r="G163" s="16">
        <f>'[2]гук(2016)'!$AB$38*12*E2</f>
        <v>4246.194444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8690.571558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1211.48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0.4030876726002329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2520.01+5408.2</f>
        <v>7928.21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2.637900515721178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110.17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0.03665613042754949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5">
        <f>E183/E2</f>
        <v>0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6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5">
        <f>E187/E2</f>
        <v>1.8671602062884711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5628.01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5">
        <f>E191/E2</f>
        <v>1.8725702878056896</v>
      </c>
    </row>
    <row r="195" spans="1:5" ht="31.5">
      <c r="A195" s="7"/>
      <c r="B195" s="1" t="s">
        <v>106</v>
      </c>
      <c r="C195" s="1" t="s">
        <v>67</v>
      </c>
      <c r="D195" s="15" t="s">
        <v>361</v>
      </c>
      <c r="E195" s="2">
        <v>4826.72</v>
      </c>
    </row>
    <row r="196" spans="1:4" ht="15.75">
      <c r="A196" s="7"/>
      <c r="B196" s="1" t="s">
        <v>107</v>
      </c>
      <c r="C196" s="1" t="s">
        <v>67</v>
      </c>
      <c r="D196" s="15" t="s">
        <v>24</v>
      </c>
    </row>
    <row r="197" spans="1:4" ht="15.75">
      <c r="A197" s="7"/>
      <c r="B197" s="1" t="s">
        <v>64</v>
      </c>
      <c r="C197" s="1" t="s">
        <v>67</v>
      </c>
      <c r="D197" s="15" t="s">
        <v>10</v>
      </c>
    </row>
    <row r="198" spans="1:4" ht="15.75">
      <c r="A198" s="7"/>
      <c r="B198" s="1" t="s">
        <v>108</v>
      </c>
      <c r="C198" s="1" t="s">
        <v>73</v>
      </c>
      <c r="D198" s="15">
        <f>E195/E2</f>
        <v>1.6059624022625187</v>
      </c>
    </row>
    <row r="199" spans="1:4" ht="47.25">
      <c r="A199" s="17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6361.49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5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20">
        <f>E209/E2</f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6361.49</v>
      </c>
      <c r="F217" s="16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5">
        <f>E217/E2</f>
        <v>2.1166162036266845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5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5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5">
        <f>E233/E2</f>
        <v>0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6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15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316517.24755800003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5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v>5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0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21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108700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2020-03-24T08:11:39Z</dcterms:modified>
  <cp:category/>
  <cp:version/>
  <cp:contentType/>
  <cp:contentStatus/>
</cp:coreProperties>
</file>