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<sst xmlns="http://schemas.openxmlformats.org/spreadsheetml/2006/main" count="920" uniqueCount="372">
  <si>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</si>
  <si>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</si>
  <si>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</si>
  <si>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</si>
  <si>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</si>
  <si>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</si>
  <si>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</si>
  <si>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</si>
  <si>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</si>
  <si>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</si>
  <si>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</si>
  <si>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</si>
  <si>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</si>
  <si>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</si>
  <si>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</si>
  <si>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</si>
  <si>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</si>
  <si>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</si>
  <si>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</si>
  <si>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</si>
  <si>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</si>
  <si>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</si>
  <si>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</si>
  <si>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</si>
  <si>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</si>
  <si>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</si>
  <si>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</si>
  <si>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</si>
  <si>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</si>
  <si>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</si>
  <si>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</si>
  <si>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</si>
  <si>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</si>
  <si>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</si>
  <si>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</si>
  <si>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</si>
  <si>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</si>
  <si>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</si>
  <si>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</si>
  <si>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</si>
  <si>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</si>
  <si>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</si>
  <si>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</si>
  <si>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</si>
  <si>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</si>
  <si>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</si>
  <si>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</si>
  <si>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</si>
  <si>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</si>
  <si>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</si>
  <si>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</si>
  <si>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</si>
  <si>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</si>
  <si>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</si>
  <si>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</si>
  <si>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</si>
  <si>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</si>
  <si>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</si>
  <si>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</si>
  <si>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</si>
  <si>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</si>
  <si>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</si>
  <si>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</si>
  <si>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</si>
  <si>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</si>
  <si>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</si>
  <si>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</si>
  <si>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</si>
  <si>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</si>
  <si>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</si>
  <si>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</si>
  <si>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</si>
  <si>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</si>
  <si>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</si>
  <si>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</si>
  <si>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</si>
  <si>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</si>
  <si>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</si>
  <si>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</si>
  <si>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</si>
  <si>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</si>
  <si>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</si>
  <si>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</si>
  <si>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</si>
  <si>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</si>
  <si>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</si>
  <si>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</si>
  <si>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</si>
  <si>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</si>
  <si>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</si>
  <si>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</si>
  <si>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</si>
  <si>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</si>
  <si>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</si>
  <si>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</si>
  <si>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</si>
  <si>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</si>
  <si>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</si>
  <si>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</si>
  <si>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</si>
  <si>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</si>
  <si>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</si>
  <si>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</si>
  <si>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</si>
  <si>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</si>
  <si>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</si>
  <si>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</si>
  <si>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</si>
  <si>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</si>
  <si>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</si>
  <si>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</si>
  <si>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</si>
  <si>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</si>
  <si>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</si>
  <si>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</si>
  <si>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</si>
  <si>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</si>
  <si>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</si>
  <si>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</si>
  <si>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</si>
  <si>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</si>
  <si>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</si>
  <si>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</si>
  <si>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</si>
  <si>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</si>
  <si>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</si>
  <si>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</si>
  <si>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</si>
  <si>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</si>
  <si>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</si>
  <si>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</si>
  <si>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</si>
  <si>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</si>
  <si>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</si>
  <si>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</si>
  <si>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</si>
  <si>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</si>
  <si>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</si>
  <si>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</si>
  <si>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</si>
  <si>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</si>
  <si>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</si>
  <si>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</si>
  <si>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</si>
  <si>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</si>
  <si>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</si>
  <si>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</si>
  <si>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</si>
  <si>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</si>
  <si>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</si>
  <si>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</si>
  <si>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</si>
  <si>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</si>
  <si>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</si>
  <si>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</si>
  <si>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</si>
  <si>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</si>
  <si>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</si>
  <si>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</si>
  <si>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</si>
  <si>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</si>
  <si>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</si>
  <si>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</si>
  <si>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</si>
  <si>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</si>
  <si>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</si>
  <si>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</si>
  <si>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</si>
  <si>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</si>
  <si>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</si>
  <si>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</si>
  <si>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</si>
  <si>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</si>
  <si>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</si>
  <si>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</si>
  <si>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</si>
  <si>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</si>
  <si>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</si>
  <si>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</si>
  <si>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</si>
  <si>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</si>
  <si>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</si>
  <si>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</si>
  <si>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</si>
  <si>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</si>
  <si>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</si>
  <si>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</si>
  <si>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</si>
  <si>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</si>
  <si>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</si>
  <si>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</si>
  <si>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</si>
  <si>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</si>
  <si>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</si>
  <si>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</si>
  <si>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</si>
  <si>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</si>
  <si>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</si>
  <si>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</si>
  <si>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</si>
  <si>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</si>
  <si>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</si>
  <si>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</si>
  <si>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</si>
  <si>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</si>
  <si>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</si>
  <si>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</si>
  <si>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</si>
  <si>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</si>
  <si>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</si>
  <si>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</si>
  <si>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</si>
  <si>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</si>
  <si>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</si>
  <si>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</si>
  <si>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</si>
  <si>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</si>
  <si>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</si>
  <si>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</si>
  <si>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</si>
  <si>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</si>
  <si>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</si>
  <si>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</si>
  <si>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</si>
  <si>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</si>
  <si>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</si>
  <si>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</si>
  <si>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</si>
  <si>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</si>
  <si>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</si>
  <si>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</si>
  <si>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</si>
  <si>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</si>
  <si>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</si>
  <si>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</si>
  <si>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</si>
  <si>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</si>
  <si>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</si>
  <si>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</si>
  <si>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</si>
  <si>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</si>
  <si>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</si>
  <si>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</si>
  <si>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</si>
  <si>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</si>
  <si>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</si>
  <si>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</si>
  <si>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</si>
  <si>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</si>
  <si>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</si>
  <si>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</si>
  <si>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</si>
  <si>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</si>
  <si>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</si>
  <si>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</si>
  <si>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</si>
  <si>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</si>
  <si>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</si>
  <si>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</si>
  <si>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</si>
  <si>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</si>
  <si>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</si>
  <si>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</si>
  <si>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</si>
  <si>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</si>
  <si>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</si>
  <si>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</si>
  <si>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</si>
  <si>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</si>
  <si>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</si>
  <si>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</si>
  <si>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</si>
  <si>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</si>
  <si>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</si>
  <si>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</si>
  <si>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</si>
  <si>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</si>
  <si>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</si>
  <si>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</si>
  <si>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</si>
  <si>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</si>
  <si>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</si>
  <si>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</si>
  <si>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</si>
  <si>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</si>
  <si>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</si>
  <si>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</si>
  <si>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</si>
  <si>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</si>
  <si>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</si>
  <si>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</si>
  <si>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</si>
  <si>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</si>
  <si>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</si>
  <si>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</si>
  <si>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</si>
  <si>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</si>
  <si>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</si>
  <si>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</si>
  <si>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</si>
  <si>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</si>
  <si>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</si>
  <si>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</si>
  <si>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</si>
  <si>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</si>
  <si>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</si>
  <si>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</si>
  <si>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</si>
  <si>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</si>
  <si>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</si>
  <si>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</si>
  <si>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</si>
  <si>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</si>
  <si>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</si>
  <si>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</si>
  <si>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</si>
  <si>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</si>
  <si>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</si>
  <si>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</si>
  <si>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</si>
  <si>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</si>
  <si>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</si>
  <si>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</si>
  <si>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</si>
  <si>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</si>
  <si>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</si>
  <si>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</si>
  <si>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</si>
  <si>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</si>
  <si>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</si>
  <si>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</si>
  <si>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</si>
  <si>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</si>
  <si>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</si>
  <si>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</si>
  <si>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</si>
  <si>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</si>
  <si>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</si>
  <si>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</si>
  <si>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</si>
  <si>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</si>
  <si>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</si>
  <si>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</si>
  <si>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</si>
  <si>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</si>
  <si>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</si>
  <si>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</si>
  <si>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</si>
  <si>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</si>
  <si>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</si>
  <si>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</si>
  <si>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</si>
  <si>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</si>
  <si>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</si>
  <si>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</si>
  <si>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</si>
  <si>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</si>
  <si>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</si>
  <si>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</si>
  <si>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</si>
  <si>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</si>
  <si>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</si>
  <si>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</si>
  <si>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</si>
  <si>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</si>
  <si>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монтаж козырек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</si>
  <si>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</si>
  <si>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15  ул. Студеновская                        в г. Липецке</t>
  </si>
  <si>
    <t>31.03.2020 г.</t>
  </si>
  <si>
    <t>01.01.2019 г.</t>
  </si>
  <si>
    <t>31.12.2019 г.</t>
  </si>
  <si>
    <t>проф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</si>
</sst>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1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8">
          <cell r="I78">
            <v>0</v>
          </cell>
          <cell r="P78">
            <v>24364.08</v>
          </cell>
          <cell r="U78">
            <v>27643.86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AE38">
            <v>0.120472</v>
          </cell>
        </row>
        <row r="39">
          <cell r="AE39">
            <v>0.085762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G4">
            <v>2937.2</v>
          </cell>
        </row>
        <row r="38">
          <cell r="AE38">
            <v>0.120472</v>
          </cell>
        </row>
        <row r="42">
          <cell r="AE42">
            <v>0.112511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-91832.9160143999</v>
          </cell>
        </row>
        <row r="25">
          <cell r="D25">
            <v>154688.69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G123">
            <v>166997.16122880002</v>
          </cell>
        </row>
        <row r="124">
          <cell r="AG124">
            <v>181154.70944160005</v>
          </cell>
        </row>
        <row r="125">
          <cell r="AG125">
            <v>43190.93856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0" width="9.140625" style="16" hidden="1" customWidth="1"/>
    <col min="11" max="14" width="0" style="16" hidden="1" customWidth="1"/>
    <col min="15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367</v>
      </c>
      <c r="B2" s="25"/>
      <c r="C2" s="25"/>
      <c r="D2" s="25"/>
      <c r="E2" s="2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370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-91832.9160143999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154688.69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391342.8092304001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2019'!$AG$124</f>
        <v>181154.70944160005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2019'!$AG$123</f>
        <v>166997.16122880002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2019'!$AG$125</f>
        <v>43190.93856</v>
      </c>
    </row>
    <row r="16" spans="1:5" ht="15.75">
      <c r="A16" s="21" t="s">
        <v>82</v>
      </c>
      <c r="B16" s="21" t="s">
        <v>83</v>
      </c>
      <c r="C16" s="21" t="s">
        <v>73</v>
      </c>
      <c r="D16" s="19">
        <f>D17</f>
        <v>334689.23923040007</v>
      </c>
      <c r="E16" s="2">
        <v>315842.67</v>
      </c>
    </row>
    <row r="17" spans="1:4" ht="31.5">
      <c r="A17" s="21" t="s">
        <v>59</v>
      </c>
      <c r="B17" s="21" t="s">
        <v>97</v>
      </c>
      <c r="C17" s="21" t="s">
        <v>73</v>
      </c>
      <c r="D17" s="19">
        <f>D12-D25+D246+D262</f>
        <v>334689.23923040007</v>
      </c>
    </row>
    <row r="18" spans="1:4" ht="31.5">
      <c r="A18" s="21" t="s">
        <v>84</v>
      </c>
      <c r="B18" s="21" t="s">
        <v>98</v>
      </c>
      <c r="C18" s="21" t="s">
        <v>73</v>
      </c>
      <c r="D18" s="19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19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19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19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19">
        <f>D16+D10+D9</f>
        <v>242856.32321600016</v>
      </c>
    </row>
    <row r="23" spans="1:4" ht="15.75">
      <c r="A23" s="21" t="s">
        <v>91</v>
      </c>
      <c r="B23" s="21" t="s">
        <v>99</v>
      </c>
      <c r="C23" s="21" t="s">
        <v>73</v>
      </c>
      <c r="D23" s="19">
        <f>'[1]2018 Управл'!$I$78</f>
        <v>0</v>
      </c>
    </row>
    <row r="24" spans="1:4" ht="15.75">
      <c r="A24" s="21" t="s">
        <v>92</v>
      </c>
      <c r="B24" s="21" t="s">
        <v>100</v>
      </c>
      <c r="C24" s="21" t="s">
        <v>73</v>
      </c>
      <c r="D24" s="19">
        <f>D22-D241</f>
        <v>-221102.97479519976</v>
      </c>
    </row>
    <row r="25" spans="1:5" ht="15.75">
      <c r="A25" s="21" t="s">
        <v>93</v>
      </c>
      <c r="B25" s="21" t="s">
        <v>101</v>
      </c>
      <c r="C25" s="21" t="s">
        <v>73</v>
      </c>
      <c r="D25" s="19">
        <v>131045.5</v>
      </c>
      <c r="E25" s="2">
        <f>D12-(D16+D10)+D246-D24+D11</f>
        <v>516270.08080959966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27643.86</v>
      </c>
      <c r="E28" s="2">
        <f>'[1]2018 Управл'!$U$78</f>
        <v>27643.86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9.411636933133597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38446.950000000004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1903.31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0.6480014980253302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909.36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0.30960098052567075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10006.45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3.4067989922375057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24976.36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8.50345907667166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270.81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0.09220005447364837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380.66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0.1295996186844614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24364.08</v>
      </c>
      <c r="E60" s="2">
        <f>'[1]2018 Управл'!$P$78</f>
        <v>24364.08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8.295002042761816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43190.94</v>
      </c>
      <c r="E72" s="2">
        <v>43190.94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14.704800490262837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18722.9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18722.9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6.374404194470926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f>25222.48+3911.71</f>
        <v>29134.19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29134.19</v>
      </c>
      <c r="F84" s="16">
        <v>66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441.42712121212116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231.55</v>
      </c>
      <c r="F90" s="1">
        <v>428.8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231.55</v>
      </c>
      <c r="F95" s="1">
        <f>F90</f>
        <v>428.8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0.5399953358208955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146413.99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1263.58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0.43019882881655996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4203.13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1.4309989105270327</v>
      </c>
    </row>
    <row r="109" spans="1:5" ht="31.5">
      <c r="A109" s="7"/>
      <c r="B109" s="1" t="s">
        <v>106</v>
      </c>
      <c r="C109" s="1" t="s">
        <v>67</v>
      </c>
      <c r="D109" s="19" t="s">
        <v>366</v>
      </c>
      <c r="E109" s="2">
        <v>2695.15</v>
      </c>
    </row>
    <row r="110" spans="1:4" ht="15.75">
      <c r="A110" s="7"/>
      <c r="B110" s="1" t="s">
        <v>107</v>
      </c>
      <c r="C110" s="1" t="s">
        <v>67</v>
      </c>
      <c r="D110" s="19" t="s">
        <v>24</v>
      </c>
    </row>
    <row r="111" spans="1:4" ht="15.75">
      <c r="A111" s="7"/>
      <c r="B111" s="1" t="s">
        <v>64</v>
      </c>
      <c r="C111" s="1" t="s">
        <v>67</v>
      </c>
      <c r="D111" s="19" t="s">
        <v>10</v>
      </c>
    </row>
    <row r="112" spans="1:4" ht="15.75">
      <c r="A112" s="7"/>
      <c r="B112" s="1" t="s">
        <v>108</v>
      </c>
      <c r="C112" s="1" t="s">
        <v>73</v>
      </c>
      <c r="D112" s="19">
        <f>E109/E2</f>
        <v>0.9175915838213266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2016.98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0.6867016205910391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22399.4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7.62610649598257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4896.54+8896.81</f>
        <v>13793.349999999999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4.696088111126243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10004.1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3.4059989105270327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2539.21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0.8645002042761815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1854.55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0.6314006536837805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1002.76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0.34139997276317585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9486.33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3.2297187797902764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75155.45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354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25.58744722865314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25993.9780112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'[2]гук(2016)'!$AE$39*12*E2</f>
        <v>3022.8017568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('[3]гук(2016)'!$AE$38+'[3]гук(2016)'!$AE$42)*12*'[3]гук(2016)'!$AG$4</f>
        <v>8211.8120112</v>
      </c>
      <c r="F163" s="16">
        <v>1</v>
      </c>
      <c r="G163" s="16">
        <f>'[2]гук(2016)'!$AE$38*12*E2</f>
        <v>4246.204300799999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8211.8120112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306.73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0.10442938853329703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2520.01+257.75</f>
        <v>2777.76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0.9457170093967044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1005.18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0.3422238866948114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1896.79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0.6457816968541469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1358.68</v>
      </c>
      <c r="F187" s="16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6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0.462576603568024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8288.6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2.821939261882065</v>
      </c>
    </row>
    <row r="195" spans="1:5" ht="31.5">
      <c r="A195" s="7"/>
      <c r="B195" s="1" t="s">
        <v>106</v>
      </c>
      <c r="C195" s="1" t="s">
        <v>67</v>
      </c>
      <c r="D195" s="15" t="s">
        <v>361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0</v>
      </c>
    </row>
    <row r="199" spans="1:4" ht="47.25">
      <c r="A199" s="17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109816.86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10730.66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5">
        <f>E209/E2</f>
        <v>3.653363747787008</v>
      </c>
    </row>
    <row r="213" spans="1:6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  <c r="F213" s="16" t="s">
        <v>365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3180.74</v>
      </c>
      <c r="F217" s="16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1.0829157020291433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0</v>
      </c>
    </row>
    <row r="229" spans="1:6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f>95905.46</f>
        <v>95905.46</v>
      </c>
      <c r="F229" s="16" t="s">
        <v>371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32.652001906577695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6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15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463959.2980111999</v>
      </c>
    </row>
    <row r="242" spans="1:4" ht="15.75">
      <c r="A242" s="24" t="s">
        <v>280</v>
      </c>
      <c r="B242" s="24"/>
      <c r="C242" s="24"/>
      <c r="D242" s="24"/>
    </row>
    <row r="243" spans="1:4" ht="15.75">
      <c r="A243" s="7" t="s">
        <v>281</v>
      </c>
      <c r="B243" s="1" t="s">
        <v>282</v>
      </c>
      <c r="C243" s="1" t="s">
        <v>283</v>
      </c>
      <c r="D243" s="22">
        <v>6</v>
      </c>
    </row>
    <row r="244" spans="1:4" ht="15.75">
      <c r="A244" s="7" t="s">
        <v>284</v>
      </c>
      <c r="B244" s="1" t="s">
        <v>285</v>
      </c>
      <c r="C244" s="1" t="s">
        <v>283</v>
      </c>
      <c r="D244" s="22">
        <v>5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1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-8008.07</v>
      </c>
    </row>
    <row r="247" spans="1:4" ht="15.75">
      <c r="A247" s="24" t="s">
        <v>290</v>
      </c>
      <c r="B247" s="24"/>
      <c r="C247" s="24"/>
      <c r="D247" s="24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4" t="s">
        <v>298</v>
      </c>
      <c r="B254" s="24"/>
      <c r="C254" s="24"/>
      <c r="D254" s="24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4" t="s">
        <v>304</v>
      </c>
      <c r="B259" s="24"/>
      <c r="C259" s="24"/>
      <c r="D259" s="24"/>
    </row>
    <row r="260" spans="1:4" ht="15.75">
      <c r="A260" s="7" t="s">
        <v>305</v>
      </c>
      <c r="B260" s="1" t="s">
        <v>306</v>
      </c>
      <c r="C260" s="1" t="s">
        <v>283</v>
      </c>
      <c r="D260" s="1">
        <v>18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82400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2020-03-24T08:08:30Z</dcterms:modified>
  <cp:category/>
  <cp:version/>
  <cp:contentType/>
  <cp:contentStatus/>
</cp:coreProperties>
</file>