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195" windowHeight="8760" activeTab="0"/>
  </bookViews>
  <sheets>
    <sheet name="по форме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Print_Area" localSheetId="0">'по форме'!$A$1:$D$266</definedName>
  </definedNames>
  <calcPr fullCalcOnLoad="1"/>
</workbook>
</file>

<file path=xl/sharedStrings.xml><?xml version="1.0" encoding="utf-8"?>
<sst xmlns="http://schemas.openxmlformats.org/spreadsheetml/2006/main" count="928" uniqueCount="370">
  <si>
    <t>Ремонт и укрепление входных дверей</t>
  </si>
  <si>
    <t>Ремонт кровли</t>
  </si>
  <si>
    <t>Уборка грунта</t>
  </si>
  <si>
    <t>Уборка контейнерных площадок</t>
  </si>
  <si>
    <t>Услуги АДС</t>
  </si>
  <si>
    <t>Управление МКД</t>
  </si>
  <si>
    <t>Дератизация МОП</t>
  </si>
  <si>
    <t>Дезинсекция МОП</t>
  </si>
  <si>
    <t>Обеспечение устранения аварий на внутридомовых инженерных системах в многоквартирном доме</t>
  </si>
  <si>
    <t>круглосуточно</t>
  </si>
  <si>
    <t>м2</t>
  </si>
  <si>
    <t>Работы по содержанию помещений, входящих в состав общего имущества в многоквартирном доме</t>
  </si>
  <si>
    <t>Мытьё лестничных площадок и маршей 1 этажа</t>
  </si>
  <si>
    <t>Влажное подметание лестничных площадок и маршей 1 этажа</t>
  </si>
  <si>
    <t>6 раз в неделю</t>
  </si>
  <si>
    <t>Прочая работа (услуга)</t>
  </si>
  <si>
    <t>Начисление платы,РКО,регистрационный учёт граждан</t>
  </si>
  <si>
    <t>ежедневно</t>
  </si>
  <si>
    <t>1 раз в месяц</t>
  </si>
  <si>
    <t>шт</t>
  </si>
  <si>
    <t>Работы (услуги) по управлению многоквартирным домом</t>
  </si>
  <si>
    <t>2 раза в неделю</t>
  </si>
  <si>
    <t>Проведение дератизации и дезинсекции помещений, входящих в состав общего имущества в многоквартирном доме</t>
  </si>
  <si>
    <t>по мере необходимости</t>
  </si>
  <si>
    <t>1 раз в квартал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</si>
  <si>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</si>
  <si>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Уборка ступеней(от снега и мусора)</t>
  </si>
  <si>
    <t>Сдвигание свежевыпавшего снега (уборка асфальта после снегопада)</t>
  </si>
  <si>
    <t>1 раз в сутки при снегопаде</t>
  </si>
  <si>
    <t>5 раз в неделю</t>
  </si>
  <si>
    <t>1 раз в неделю</t>
  </si>
  <si>
    <t>Уборка асфальта(Очистка придомовой территории от снега наносного происхождения.Подметание земельного участка в летний период-асфальт)</t>
  </si>
  <si>
    <t>3 раза в неделю</t>
  </si>
  <si>
    <t>Вывоз листвы с придомовой территории(весна,осень)</t>
  </si>
  <si>
    <t>2 раза в год</t>
  </si>
  <si>
    <t>Посыпка пескосоляной смесью вручную(асфальт)20% территории</t>
  </si>
  <si>
    <t>Очистка придомовой территории от наледи и льда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</si>
  <si>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</si>
  <si>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Ремонт и обслуживание кол.приборов учёта холодной воды</t>
  </si>
  <si>
    <t>ежемесячно</t>
  </si>
  <si>
    <t>Ремонт,замена осветительных установок помещений общего пользования</t>
  </si>
  <si>
    <t>Ремонт,замена внутридомовых электросетей</t>
  </si>
  <si>
    <t>Ремонт,замена внутридомовых сетей канализации</t>
  </si>
  <si>
    <t>Ремонт,замена внутридомового электрооборудования общего пользования</t>
  </si>
  <si>
    <t>Ремонт,замена общедомовых приборов учёта системы электроснабжения,снятие показаний</t>
  </si>
  <si>
    <t>Ремонт системы отопления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</si>
  <si>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</si>
  <si>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Ремонт стен (внутренняя отделка)</t>
  </si>
  <si>
    <t>Ремонт стен (наружные поверхности)</t>
  </si>
  <si>
    <t>Окраска стен,дверей,помещений общего пользования</t>
  </si>
  <si>
    <t>Замена,разбитых стекол,окон,дверей в помещениях общего пользования</t>
  </si>
  <si>
    <t>Герметизация,теплоизоляция межпанельных и иных швов</t>
  </si>
  <si>
    <t>Работы по содержанию и ремонту систем внутридомового газового оборудования</t>
  </si>
  <si>
    <t>Работы по содержанию и ремонту систем дымоудаления и вентиляции</t>
  </si>
  <si>
    <t>3.</t>
  </si>
  <si>
    <t>4.</t>
  </si>
  <si>
    <t>5.</t>
  </si>
  <si>
    <t>12.</t>
  </si>
  <si>
    <t>14.</t>
  </si>
  <si>
    <t>15.</t>
  </si>
  <si>
    <t>№ п/п</t>
  </si>
  <si>
    <t>Наименование параметра</t>
  </si>
  <si>
    <t>Единица измерения</t>
  </si>
  <si>
    <t>Информация</t>
  </si>
  <si>
    <t>Дата заполнения/внесения изменений</t>
  </si>
  <si>
    <t>-</t>
  </si>
  <si>
    <t>1.</t>
  </si>
  <si>
    <t xml:space="preserve">2. </t>
  </si>
  <si>
    <t>Дата начала отчетного периода</t>
  </si>
  <si>
    <t>Дата конца отчетного периода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</si>
  <si>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</si>
  <si>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</si>
  <si>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</si>
  <si>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</si>
  <si>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</si>
  <si>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</si>
  <si>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</si>
  <si>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 xml:space="preserve">     - за содержание дома</t>
  </si>
  <si>
    <t xml:space="preserve">     - за текущий ремонт</t>
  </si>
  <si>
    <t xml:space="preserve">     - за услуги управления</t>
  </si>
  <si>
    <t>11.</t>
  </si>
  <si>
    <t>Получено денежных средств, в т.ч.:</t>
  </si>
  <si>
    <t>13.</t>
  </si>
  <si>
    <t xml:space="preserve">     - субсидий</t>
  </si>
  <si>
    <t xml:space="preserve">     - денежных средств от использования общего имущества</t>
  </si>
  <si>
    <t>16.</t>
  </si>
  <si>
    <t xml:space="preserve">     - прочие поступления</t>
  </si>
  <si>
    <t>17.</t>
  </si>
  <si>
    <t>Всего денежных средств с учетом остатков</t>
  </si>
  <si>
    <t>18.</t>
  </si>
  <si>
    <t>19.</t>
  </si>
  <si>
    <t>20.</t>
  </si>
  <si>
    <t>8.</t>
  </si>
  <si>
    <t>9.</t>
  </si>
  <si>
    <t>10.</t>
  </si>
  <si>
    <t xml:space="preserve">     - денежных средств от собственников/нанимателей помещений</t>
  </si>
  <si>
    <t xml:space="preserve">     - целевых взносов от собственников/нанимателей помещений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</si>
  <si>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</si>
  <si>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</si>
  <si>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</si>
  <si>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работы (услуги))</t>
  </si>
  <si>
    <t xml:space="preserve">Общая информация о выполняемых работах (оказываемых услугах) по содержанию и текущему ремонту общего имущества в многоквартирном доме </t>
  </si>
  <si>
    <t xml:space="preserve">Наименование работ (услуг)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</si>
  <si>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</si>
  <si>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</si>
  <si>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</si>
  <si>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</si>
  <si>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22.1</t>
  </si>
  <si>
    <t>23.1</t>
  </si>
  <si>
    <t>24.1</t>
  </si>
  <si>
    <t>25.1</t>
  </si>
  <si>
    <t>21.1</t>
  </si>
  <si>
    <t>26.1</t>
  </si>
  <si>
    <t>21.2</t>
  </si>
  <si>
    <t>22.2.1</t>
  </si>
  <si>
    <t>23.2.1</t>
  </si>
  <si>
    <t>24.2.1</t>
  </si>
  <si>
    <t>25.2.1</t>
  </si>
  <si>
    <t>26.2.1</t>
  </si>
  <si>
    <t>23.2.2</t>
  </si>
  <si>
    <t>24.2.2</t>
  </si>
  <si>
    <t>25.2.2</t>
  </si>
  <si>
    <t>26.2.2</t>
  </si>
  <si>
    <t>23.2.3</t>
  </si>
  <si>
    <t>24.2.3</t>
  </si>
  <si>
    <t>25.2.3</t>
  </si>
  <si>
    <t>26.2.3</t>
  </si>
  <si>
    <t>21.3</t>
  </si>
  <si>
    <t>22.3</t>
  </si>
  <si>
    <t>23.3</t>
  </si>
  <si>
    <t>24.3</t>
  </si>
  <si>
    <t>25.3</t>
  </si>
  <si>
    <t>26.3</t>
  </si>
  <si>
    <t>21.6</t>
  </si>
  <si>
    <t>22.6</t>
  </si>
  <si>
    <t>23.6</t>
  </si>
  <si>
    <t>24.6</t>
  </si>
  <si>
    <t>25.6</t>
  </si>
  <si>
    <t>26.6</t>
  </si>
  <si>
    <t>21.7</t>
  </si>
  <si>
    <t>22.7</t>
  </si>
  <si>
    <t>23.7</t>
  </si>
  <si>
    <t>24.7</t>
  </si>
  <si>
    <t>25.7</t>
  </si>
  <si>
    <t>26.7</t>
  </si>
  <si>
    <t>1 раз в год</t>
  </si>
  <si>
    <t>21.8</t>
  </si>
  <si>
    <t>22.8</t>
  </si>
  <si>
    <t>23.8</t>
  </si>
  <si>
    <t>24.8</t>
  </si>
  <si>
    <t>25.8</t>
  </si>
  <si>
    <t>26.8</t>
  </si>
  <si>
    <t>санузел - 1 раз в год; кухня - 2 раза в год</t>
  </si>
  <si>
    <t>21.9</t>
  </si>
  <si>
    <t>22.9</t>
  </si>
  <si>
    <t>23.9</t>
  </si>
  <si>
    <t>24.9</t>
  </si>
  <si>
    <t>25.9</t>
  </si>
  <si>
    <t>26.9</t>
  </si>
  <si>
    <t>м2 (подвальных помещений, мусороприемных камер)</t>
  </si>
  <si>
    <t>21.11</t>
  </si>
  <si>
    <t>22.11.1</t>
  </si>
  <si>
    <t>23.11.1</t>
  </si>
  <si>
    <t>24.11.1</t>
  </si>
  <si>
    <t>25.11.1</t>
  </si>
  <si>
    <t>26.11.1</t>
  </si>
  <si>
    <t>23.11.2</t>
  </si>
  <si>
    <t>24.11.2</t>
  </si>
  <si>
    <t>25.11.2</t>
  </si>
  <si>
    <t>26.11.2</t>
  </si>
  <si>
    <t>21.12</t>
  </si>
  <si>
    <t>22.12.1</t>
  </si>
  <si>
    <t>23.12.1</t>
  </si>
  <si>
    <t>24.12.1</t>
  </si>
  <si>
    <t>25.12.1</t>
  </si>
  <si>
    <t>26.12.1</t>
  </si>
  <si>
    <t>23.12.2</t>
  </si>
  <si>
    <t>24.12.2</t>
  </si>
  <si>
    <t>25.12.2</t>
  </si>
  <si>
    <t>26.12.2</t>
  </si>
  <si>
    <t>23.12.3</t>
  </si>
  <si>
    <t>24.12.3</t>
  </si>
  <si>
    <t>25.12.3</t>
  </si>
  <si>
    <t>26.12.3</t>
  </si>
  <si>
    <t>23.12.4</t>
  </si>
  <si>
    <t>24.12.4</t>
  </si>
  <si>
    <t>25.12.4</t>
  </si>
  <si>
    <t>26.12.4</t>
  </si>
  <si>
    <t>23.12.5</t>
  </si>
  <si>
    <t>24.12.5</t>
  </si>
  <si>
    <t>25.12.5</t>
  </si>
  <si>
    <t>26.12.5</t>
  </si>
  <si>
    <t>23.12.6</t>
  </si>
  <si>
    <t>24.12.6</t>
  </si>
  <si>
    <t>25.12.6</t>
  </si>
  <si>
    <t>26.12.6</t>
  </si>
  <si>
    <t>23.12.7</t>
  </si>
  <si>
    <t>24.12.7</t>
  </si>
  <si>
    <t>25.12.7</t>
  </si>
  <si>
    <t>26.12.7</t>
  </si>
  <si>
    <t>23.12.8</t>
  </si>
  <si>
    <t>24.12.8</t>
  </si>
  <si>
    <t>25.12.8</t>
  </si>
  <si>
    <t>26.12.8</t>
  </si>
  <si>
    <t>21.13</t>
  </si>
  <si>
    <t>22.13</t>
  </si>
  <si>
    <t>23.13.1</t>
  </si>
  <si>
    <t>24.13.1</t>
  </si>
  <si>
    <t>25.13.1</t>
  </si>
  <si>
    <t>26.13.1</t>
  </si>
  <si>
    <t>23.13.2</t>
  </si>
  <si>
    <t>24.13.2</t>
  </si>
  <si>
    <t>25.13.2</t>
  </si>
  <si>
    <t>26.13.2</t>
  </si>
  <si>
    <t>23.13.3</t>
  </si>
  <si>
    <t>24.13.3</t>
  </si>
  <si>
    <t>25.13.3</t>
  </si>
  <si>
    <t>26.13.3</t>
  </si>
  <si>
    <t>23.13.4</t>
  </si>
  <si>
    <t>24.13.4</t>
  </si>
  <si>
    <t>25.13.4</t>
  </si>
  <si>
    <t>26.13.4</t>
  </si>
  <si>
    <t>23.13.5</t>
  </si>
  <si>
    <t>24.13.5</t>
  </si>
  <si>
    <t>24.13.6</t>
  </si>
  <si>
    <t>25.13.5</t>
  </si>
  <si>
    <t>26.13.5</t>
  </si>
  <si>
    <t>23.13.6</t>
  </si>
  <si>
    <t>25.13.6</t>
  </si>
  <si>
    <t>26.13.6</t>
  </si>
  <si>
    <t>23.13.7</t>
  </si>
  <si>
    <t>24.13.7</t>
  </si>
  <si>
    <t>25.13.7</t>
  </si>
  <si>
    <t>26.13.7</t>
  </si>
  <si>
    <t>23.13.8</t>
  </si>
  <si>
    <t>24.13.8</t>
  </si>
  <si>
    <t>25.13.8</t>
  </si>
  <si>
    <t>26.13.8</t>
  </si>
  <si>
    <t>22.14</t>
  </si>
  <si>
    <t>23.14.1</t>
  </si>
  <si>
    <t>25.14.1</t>
  </si>
  <si>
    <t>26.14.1</t>
  </si>
  <si>
    <t>23.14.2</t>
  </si>
  <si>
    <t>24.14.2</t>
  </si>
  <si>
    <t>25.14.2</t>
  </si>
  <si>
    <t>26.14.2</t>
  </si>
  <si>
    <t>23.14.3</t>
  </si>
  <si>
    <t>24.14.3</t>
  </si>
  <si>
    <t>25.14.3</t>
  </si>
  <si>
    <t>26.14.3</t>
  </si>
  <si>
    <t>23.14.4</t>
  </si>
  <si>
    <t>24.14.4</t>
  </si>
  <si>
    <t>25.14.4</t>
  </si>
  <si>
    <t>26.14.4</t>
  </si>
  <si>
    <t>23.14.5</t>
  </si>
  <si>
    <t>24.14.5</t>
  </si>
  <si>
    <t>25.14.5</t>
  </si>
  <si>
    <t>26.14.5</t>
  </si>
  <si>
    <t>23.14.6</t>
  </si>
  <si>
    <t>24.14.6</t>
  </si>
  <si>
    <t>25.14.6</t>
  </si>
  <si>
    <t>26.14.6</t>
  </si>
  <si>
    <t>23.14.7</t>
  </si>
  <si>
    <t>24.14.7</t>
  </si>
  <si>
    <t>25.14.7</t>
  </si>
  <si>
    <t>26.14.7</t>
  </si>
  <si>
    <t>Итого</t>
  </si>
  <si>
    <t>23.14.8</t>
  </si>
  <si>
    <t>24.14.1</t>
  </si>
  <si>
    <t>24.14.8</t>
  </si>
  <si>
    <t>25.14.8</t>
  </si>
  <si>
    <t>26.14.8</t>
  </si>
  <si>
    <t>21.14</t>
  </si>
  <si>
    <t>Устранение протечек кровли входных козырьков</t>
  </si>
  <si>
    <t>23.14.9</t>
  </si>
  <si>
    <t>24.14.9</t>
  </si>
  <si>
    <t>25.14.9</t>
  </si>
  <si>
    <t>26.14.9</t>
  </si>
  <si>
    <t>Информация о наличии претензий по качеству выполненных работ (оказаных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</si>
  <si>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</si>
  <si>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</si>
  <si>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</si>
  <si>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</si>
  <si>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</si>
  <si>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</si>
  <si>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</si>
  <si>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</si>
  <si>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</si>
  <si>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</si>
  <si>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</si>
  <si>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</si>
  <si>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</si>
  <si>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</si>
  <si>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</si>
  <si>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Переходящие  остатки денежных средств (на конец периода)</t>
  </si>
  <si>
    <t>36.</t>
  </si>
  <si>
    <t>Информация о наличии претензий по качеству предоставленных коммунальных услуг</t>
  </si>
  <si>
    <t>37.</t>
  </si>
  <si>
    <t>38.</t>
  </si>
  <si>
    <t>39.</t>
  </si>
  <si>
    <t>Количество претензий, в удовлетворении которых отказано</t>
  </si>
  <si>
    <t>40.</t>
  </si>
  <si>
    <t>Информация о ведении претензионно-исковой работы в отношении потребителей-должников</t>
  </si>
  <si>
    <t>41.</t>
  </si>
  <si>
    <t>Направлено претензий потребителям-должникам</t>
  </si>
  <si>
    <t>42.</t>
  </si>
  <si>
    <t>Направлено исковых заявлений</t>
  </si>
  <si>
    <t>43.</t>
  </si>
  <si>
    <t>Получено денежных средств по результатам претензионно-исковой работы</t>
  </si>
  <si>
    <t>Ремонт внутридомовых сетей холодного водоснабжения</t>
  </si>
  <si>
    <t>пог.м. шва</t>
  </si>
  <si>
    <t>площадь</t>
  </si>
  <si>
    <t>Мытьё лестничных площадок и маршей 2  этажа и выше</t>
  </si>
  <si>
    <t>стоимость</t>
  </si>
  <si>
    <t>Мытье окон</t>
  </si>
  <si>
    <t>Влажная протирка элементов лестничных клеток (двери, подоконники, оконные ограждения, перила, почтовые ящики)</t>
  </si>
  <si>
    <t>Объекты внешнего благоустройства (асфальтирование, зеленые насаждения)</t>
  </si>
  <si>
    <t>снятие показаний ЖЭК</t>
  </si>
  <si>
    <t>Текущий ремонт малых форм</t>
  </si>
  <si>
    <t>Очистка урн от мусора</t>
  </si>
  <si>
    <t>Покос травы на земельном участке</t>
  </si>
  <si>
    <t>Очистка МОП МКД от мусора</t>
  </si>
  <si>
    <t>Очистка кровли от мусора и сосулек</t>
  </si>
  <si>
    <t>кол-во квартир</t>
  </si>
  <si>
    <t>площадь подвала</t>
  </si>
  <si>
    <t>23.2.4</t>
  </si>
  <si>
    <t>24.2.4</t>
  </si>
  <si>
    <t>25.2.4</t>
  </si>
  <si>
    <t>26.2.4</t>
  </si>
  <si>
    <t>23.2.5</t>
  </si>
  <si>
    <t>24.2.5</t>
  </si>
  <si>
    <t>25.2.5</t>
  </si>
  <si>
    <t>26.2.5</t>
  </si>
  <si>
    <t>23.2.6</t>
  </si>
  <si>
    <t>24.2.6</t>
  </si>
  <si>
    <t>25.2.6</t>
  </si>
  <si>
    <t>26.2.6</t>
  </si>
  <si>
    <t>23.12.9</t>
  </si>
  <si>
    <t>24.12.9</t>
  </si>
  <si>
    <t>25.12.9</t>
  </si>
  <si>
    <t>26.12.9</t>
  </si>
  <si>
    <t>23.12.11</t>
  </si>
  <si>
    <t>24.12.11</t>
  </si>
  <si>
    <t>25.12.11</t>
  </si>
  <si>
    <t>26.12.11</t>
  </si>
  <si>
    <t>23.12.12</t>
  </si>
  <si>
    <t>24.12.12</t>
  </si>
  <si>
    <t>25.12.12</t>
  </si>
  <si>
    <t>26.12.12</t>
  </si>
  <si>
    <t>23.12.13</t>
  </si>
  <si>
    <t>24.12.13</t>
  </si>
  <si>
    <t>25.12.13</t>
  </si>
  <si>
    <t>26.12.13</t>
  </si>
  <si>
    <t>23.14.10</t>
  </si>
  <si>
    <t>24.14.10</t>
  </si>
  <si>
    <t>25.14.10</t>
  </si>
  <si>
    <t>26.14.10</t>
  </si>
  <si>
    <t>делить на площадь подвала</t>
  </si>
  <si>
    <t>Содержание и ремонт систем водоотвода</t>
  </si>
  <si>
    <t>ЖЭК</t>
  </si>
  <si>
    <t>Ремонт внутридомовых сетей горячего водоснабжения</t>
  </si>
  <si>
    <t>Ремонт и обслуживание кол.приборов учёта тепловой энергии</t>
  </si>
  <si>
    <t>Обследование спец. организациями</t>
  </si>
  <si>
    <t>Влажное подметание лестничных площадок и маршей 2  этажа и выше</t>
  </si>
  <si>
    <t xml:space="preserve">Ремонт  балконных козырьков </t>
  </si>
  <si>
    <t>Мехуборка (асфальт) в зимний период</t>
  </si>
  <si>
    <t>Отчет об исполнении управляющей организацией ООО "ГУК "Привокзальная" договора управления за 2019 год по дому №  54  ул. Плеханова                        в г. Липецке</t>
  </si>
  <si>
    <t>31.03.2020 г.</t>
  </si>
  <si>
    <t>01.01.2019 г.</t>
  </si>
  <si>
    <t>31.12.2019 г.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</si>
</sst>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000"/>
    <numFmt numFmtId="177" formatCode="0.000000"/>
    <numFmt numFmtId="178" formatCode="0.00000"/>
    <numFmt numFmtId="179" formatCode="0.0000"/>
    <numFmt numFmtId="180" formatCode="0.000"/>
    <numFmt numFmtId="181" formatCode="0.00000000"/>
    <numFmt numFmtId="182" formatCode="#,##0.000"/>
  </numFmts>
  <fonts count="44"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 tint="0.04998999834060669"/>
      <name val="Times New Roman"/>
      <family val="1"/>
    </font>
    <font>
      <sz val="11"/>
      <color theme="1" tint="0.04998999834060669"/>
      <name val="Calibri"/>
      <family val="2"/>
    </font>
    <font>
      <b/>
      <sz val="12"/>
      <color theme="1" tint="0.04998999834060669"/>
      <name val="Times New Roman"/>
      <family val="1"/>
    </font>
    <font>
      <b/>
      <sz val="11"/>
      <color theme="1" tint="0.04998999834060669"/>
      <name val="Calibri"/>
      <family val="2"/>
    </font>
    <font>
      <b/>
      <sz val="14"/>
      <color theme="1" tint="0.04998999834060669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rgb="FF4F81BD"/>
      </bottom>
    </border>
    <border>
      <left>
        <color indexed="63"/>
      </left>
      <right>
        <color indexed="63"/>
      </right>
      <top>
        <color indexed="63"/>
      </top>
      <bottom style="medium">
        <color rgb="FF95B3D7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2052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1" fillId="0" borderId="1" applyNumberFormat="0" applyFill="0" applyAlignment="0" applyProtection="0"/>
    <xf numFmtId="0" fontId="2" fillId="0" borderId="2" applyNumberFormat="0" applyFill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3" applyNumberFormat="0" applyAlignment="0" applyProtection="0"/>
    <xf numFmtId="0" fontId="25" fillId="27" borderId="4" applyNumberFormat="0" applyAlignment="0" applyProtection="0"/>
    <xf numFmtId="0" fontId="26" fillId="27" borderId="3" applyNumberFormat="0" applyAlignment="0" applyProtection="0"/>
    <xf numFmtId="170" fontId="22" fillId="0" borderId="0" applyFont="0" applyFill="0" applyBorder="0" applyAlignment="0" applyProtection="0"/>
    <xf numFmtId="168" fontId="22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28" borderId="9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0" fontId="22" fillId="31" borderId="10" applyNumberFormat="0" applyFont="0" applyAlignment="0" applyProtection="0"/>
    <xf numFmtId="9" fontId="22" fillId="0" borderId="0" applyFont="0" applyFill="0" applyBorder="0" applyAlignment="0" applyProtection="0"/>
    <xf numFmtId="0" fontId="36" fillId="0" borderId="11" applyNumberFormat="0" applyFill="0" applyAlignment="0" applyProtection="0"/>
    <xf numFmtId="0" fontId="37" fillId="0" borderId="0" applyNumberFormat="0" applyFill="0" applyBorder="0" applyAlignment="0" applyProtection="0"/>
    <xf numFmtId="171" fontId="22" fillId="0" borderId="0" applyFont="0" applyFill="0" applyBorder="0" applyAlignment="0" applyProtection="0"/>
    <xf numFmtId="169" fontId="22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7">
    <xf numFmtId="0" fontId="0" fillId="0" borderId="0" xfId="0" applyAlignment="1">
      <alignment/>
    </xf>
    <xf numFmtId="0" fontId="39" fillId="0" borderId="12" xfId="0" applyFont="1" applyFill="1" applyBorder="1" applyAlignment="1">
      <alignment horizontal="center" vertical="center" wrapText="1"/>
    </xf>
    <xf numFmtId="4" fontId="39" fillId="0" borderId="0" xfId="0" applyNumberFormat="1" applyFont="1" applyFill="1" applyAlignment="1">
      <alignment horizontal="center" vertical="center" wrapText="1"/>
    </xf>
    <xf numFmtId="0" fontId="40" fillId="0" borderId="0" xfId="0" applyFont="1" applyFill="1" applyAlignment="1">
      <alignment/>
    </xf>
    <xf numFmtId="0" fontId="41" fillId="0" borderId="12" xfId="0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center" vertical="center" wrapText="1"/>
    </xf>
    <xf numFmtId="0" fontId="42" fillId="0" borderId="0" xfId="0" applyFont="1" applyFill="1" applyAlignment="1">
      <alignment/>
    </xf>
    <xf numFmtId="49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center" wrapText="1"/>
    </xf>
    <xf numFmtId="0" fontId="41" fillId="0" borderId="0" xfId="0" applyFont="1" applyFill="1" applyAlignment="1">
      <alignment horizontal="left" vertical="center" wrapText="1"/>
    </xf>
    <xf numFmtId="0" fontId="39" fillId="0" borderId="0" xfId="0" applyFont="1" applyFill="1" applyAlignment="1">
      <alignment horizontal="left" vertical="center" wrapText="1"/>
    </xf>
    <xf numFmtId="0" fontId="39" fillId="0" borderId="0" xfId="0" applyFont="1" applyFill="1" applyBorder="1" applyAlignment="1">
      <alignment horizontal="left" vertical="center" wrapText="1"/>
    </xf>
    <xf numFmtId="0" fontId="39" fillId="0" borderId="0" xfId="0" applyFont="1" applyFill="1" applyBorder="1" applyAlignment="1">
      <alignment horizontal="center" vertical="center" wrapText="1"/>
    </xf>
    <xf numFmtId="0" fontId="43" fillId="0" borderId="0" xfId="0" applyFont="1" applyFill="1" applyAlignment="1">
      <alignment horizontal="center" vertical="center" wrapText="1"/>
    </xf>
    <xf numFmtId="4" fontId="41" fillId="0" borderId="12" xfId="0" applyNumberFormat="1" applyFont="1" applyFill="1" applyBorder="1" applyAlignment="1">
      <alignment horizontal="center" vertical="center" wrapText="1"/>
    </xf>
    <xf numFmtId="182" fontId="39" fillId="0" borderId="12" xfId="0" applyNumberFormat="1" applyFont="1" applyFill="1" applyBorder="1" applyAlignment="1">
      <alignment horizontal="center" vertical="center" wrapText="1"/>
    </xf>
    <xf numFmtId="49" fontId="39" fillId="0" borderId="0" xfId="0" applyNumberFormat="1" applyFont="1" applyFill="1" applyAlignment="1">
      <alignment horizontal="center" vertical="center" wrapText="1"/>
    </xf>
    <xf numFmtId="0" fontId="39" fillId="0" borderId="12" xfId="0" applyFont="1" applyFill="1" applyBorder="1" applyAlignment="1">
      <alignment horizontal="center" vertical="top" wrapText="1"/>
    </xf>
    <xf numFmtId="2" fontId="39" fillId="0" borderId="12" xfId="0" applyNumberFormat="1" applyFont="1" applyFill="1" applyBorder="1" applyAlignment="1">
      <alignment horizontal="center" vertical="center" wrapText="1"/>
    </xf>
    <xf numFmtId="4" fontId="39" fillId="0" borderId="12" xfId="0" applyNumberFormat="1" applyFont="1" applyFill="1" applyBorder="1" applyAlignment="1">
      <alignment horizontal="center" vertical="top" wrapText="1"/>
    </xf>
    <xf numFmtId="180" fontId="39" fillId="0" borderId="12" xfId="0" applyNumberFormat="1" applyFont="1" applyFill="1" applyBorder="1" applyAlignment="1">
      <alignment horizontal="center" vertical="center" wrapText="1"/>
    </xf>
    <xf numFmtId="1" fontId="39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49" fontId="41" fillId="0" borderId="12" xfId="0" applyNumberFormat="1" applyFont="1" applyFill="1" applyBorder="1" applyAlignment="1">
      <alignment horizontal="center" vertical="center" wrapText="1"/>
    </xf>
    <xf numFmtId="49" fontId="41" fillId="0" borderId="0" xfId="0" applyNumberFormat="1" applyFont="1" applyFill="1" applyAlignment="1">
      <alignment horizontal="center" vertical="center" wrapText="1"/>
    </xf>
  </cellXfs>
  <cellStyles count="2038">
    <cellStyle name="Normal" xfId="0"/>
    <cellStyle name="20% — акцент1" xfId="15"/>
    <cellStyle name="20% - Акцент1 10" xfId="16"/>
    <cellStyle name="20% - Акцент1 11" xfId="17"/>
    <cellStyle name="20% - Акцент1 12" xfId="18"/>
    <cellStyle name="20% - Акцент1 13" xfId="19"/>
    <cellStyle name="20% - Акцент1 14" xfId="20"/>
    <cellStyle name="20% - Акцент1 15" xfId="21"/>
    <cellStyle name="20% - Акцент1 16" xfId="22"/>
    <cellStyle name="20% - Акцент1 17" xfId="23"/>
    <cellStyle name="20% - Акцент1 18" xfId="24"/>
    <cellStyle name="20% - Акцент1 19" xfId="25"/>
    <cellStyle name="20% - Акцент1 2" xfId="26"/>
    <cellStyle name="20% - Акцент1 2 10" xfId="27"/>
    <cellStyle name="20% - Акцент1 2 11" xfId="28"/>
    <cellStyle name="20% - Акцент1 2 12" xfId="29"/>
    <cellStyle name="20% - Акцент1 2 13" xfId="30"/>
    <cellStyle name="20% - Акцент1 2 14" xfId="31"/>
    <cellStyle name="20% - Акцент1 2 15" xfId="32"/>
    <cellStyle name="20% - Акцент1 2 16" xfId="33"/>
    <cellStyle name="20% - Акцент1 2 17" xfId="34"/>
    <cellStyle name="20% - Акцент1 2 18" xfId="35"/>
    <cellStyle name="20% - Акцент1 2 19" xfId="36"/>
    <cellStyle name="20% - Акцент1 2 2" xfId="37"/>
    <cellStyle name="20% - Акцент1 2 20" xfId="38"/>
    <cellStyle name="20% - Акцент1 2 21" xfId="39"/>
    <cellStyle name="20% - Акцент1 2 22" xfId="40"/>
    <cellStyle name="20% - Акцент1 2 23" xfId="41"/>
    <cellStyle name="20% - Акцент1 2 24" xfId="42"/>
    <cellStyle name="20% - Акцент1 2 25" xfId="43"/>
    <cellStyle name="20% - Акцент1 2 26" xfId="44"/>
    <cellStyle name="20% - Акцент1 2 27" xfId="45"/>
    <cellStyle name="20% - Акцент1 2 28" xfId="46"/>
    <cellStyle name="20% - Акцент1 2 29" xfId="47"/>
    <cellStyle name="20% - Акцент1 2 3" xfId="48"/>
    <cellStyle name="20% - Акцент1 2 30" xfId="49"/>
    <cellStyle name="20% - Акцент1 2 31" xfId="50"/>
    <cellStyle name="20% - Акцент1 2 32" xfId="51"/>
    <cellStyle name="20% - Акцент1 2 33" xfId="52"/>
    <cellStyle name="20% - Акцент1 2 34" xfId="53"/>
    <cellStyle name="20% - Акцент1 2 35" xfId="54"/>
    <cellStyle name="20% - Акцент1 2 36" xfId="55"/>
    <cellStyle name="20% - Акцент1 2 37" xfId="56"/>
    <cellStyle name="20% - Акцент1 2 38" xfId="57"/>
    <cellStyle name="20% - Акцент1 2 39" xfId="58"/>
    <cellStyle name="20% - Акцент1 2 4" xfId="59"/>
    <cellStyle name="20% - Акцент1 2 40" xfId="60"/>
    <cellStyle name="20% - Акцент1 2 41" xfId="61"/>
    <cellStyle name="20% - Акцент1 2 42" xfId="62"/>
    <cellStyle name="20% - Акцент1 2 43" xfId="63"/>
    <cellStyle name="20% - Акцент1 2 44" xfId="64"/>
    <cellStyle name="20% - Акцент1 2 45" xfId="65"/>
    <cellStyle name="20% - Акцент1 2 46" xfId="66"/>
    <cellStyle name="20% - Акцент1 2 47" xfId="67"/>
    <cellStyle name="20% - Акцент1 2 48" xfId="68"/>
    <cellStyle name="20% - Акцент1 2 49" xfId="69"/>
    <cellStyle name="20% - Акцент1 2 5" xfId="70"/>
    <cellStyle name="20% - Акцент1 2 50" xfId="71"/>
    <cellStyle name="20% - Акцент1 2 51" xfId="72"/>
    <cellStyle name="20% - Акцент1 2 52" xfId="73"/>
    <cellStyle name="20% - Акцент1 2 53" xfId="74"/>
    <cellStyle name="20% - Акцент1 2 54" xfId="75"/>
    <cellStyle name="20% - Акцент1 2 55" xfId="76"/>
    <cellStyle name="20% - Акцент1 2 56" xfId="77"/>
    <cellStyle name="20% - Акцент1 2 57" xfId="78"/>
    <cellStyle name="20% - Акцент1 2 58" xfId="79"/>
    <cellStyle name="20% - Акцент1 2 59" xfId="80"/>
    <cellStyle name="20% - Акцент1 2 6" xfId="81"/>
    <cellStyle name="20% - Акцент1 2 60" xfId="82"/>
    <cellStyle name="20% - Акцент1 2 61" xfId="83"/>
    <cellStyle name="20% - Акцент1 2 62" xfId="84"/>
    <cellStyle name="20% - Акцент1 2 63" xfId="85"/>
    <cellStyle name="20% - Акцент1 2 64" xfId="86"/>
    <cellStyle name="20% - Акцент1 2 65" xfId="87"/>
    <cellStyle name="20% - Акцент1 2 66" xfId="88"/>
    <cellStyle name="20% - Акцент1 2 67" xfId="89"/>
    <cellStyle name="20% - Акцент1 2 68" xfId="90"/>
    <cellStyle name="20% - Акцент1 2 69" xfId="91"/>
    <cellStyle name="20% - Акцент1 2 7" xfId="92"/>
    <cellStyle name="20% - Акцент1 2 70" xfId="93"/>
    <cellStyle name="20% - Акцент1 2 71" xfId="94"/>
    <cellStyle name="20% - Акцент1 2 8" xfId="95"/>
    <cellStyle name="20% - Акцент1 2 9" xfId="96"/>
    <cellStyle name="20% - Акцент1 20" xfId="97"/>
    <cellStyle name="20% - Акцент1 21" xfId="98"/>
    <cellStyle name="20% - Акцент1 22" xfId="99"/>
    <cellStyle name="20% - Акцент1 23" xfId="100"/>
    <cellStyle name="20% - Акцент1 24" xfId="101"/>
    <cellStyle name="20% - Акцент1 25" xfId="102"/>
    <cellStyle name="20% - Акцент1 26" xfId="103"/>
    <cellStyle name="20% - Акцент1 27" xfId="104"/>
    <cellStyle name="20% - Акцент1 28" xfId="105"/>
    <cellStyle name="20% - Акцент1 29" xfId="106"/>
    <cellStyle name="20% - Акцент1 29 2" xfId="107"/>
    <cellStyle name="20% - Акцент1 29 3" xfId="108"/>
    <cellStyle name="20% - Акцент1 29 4" xfId="109"/>
    <cellStyle name="20% - Акцент1 3" xfId="110"/>
    <cellStyle name="20% - Акцент1 30" xfId="111"/>
    <cellStyle name="20% - Акцент1 30 2" xfId="112"/>
    <cellStyle name="20% - Акцент1 31" xfId="113"/>
    <cellStyle name="20% - Акцент1 31 2" xfId="114"/>
    <cellStyle name="20% - Акцент1 32" xfId="115"/>
    <cellStyle name="20% - Акцент1 33" xfId="116"/>
    <cellStyle name="20% - Акцент1 34" xfId="117"/>
    <cellStyle name="20% - Акцент1 34 2" xfId="118"/>
    <cellStyle name="20% - Акцент1 35" xfId="119"/>
    <cellStyle name="20% - Акцент1 35 2" xfId="120"/>
    <cellStyle name="20% - Акцент1 36" xfId="121"/>
    <cellStyle name="20% - Акцент1 36 2" xfId="122"/>
    <cellStyle name="20% - Акцент1 37" xfId="123"/>
    <cellStyle name="20% - Акцент1 38" xfId="124"/>
    <cellStyle name="20% - Акцент1 39" xfId="125"/>
    <cellStyle name="20% - Акцент1 4" xfId="126"/>
    <cellStyle name="20% - Акцент1 40" xfId="127"/>
    <cellStyle name="20% - Акцент1 41" xfId="128"/>
    <cellStyle name="20% - Акцент1 42" xfId="129"/>
    <cellStyle name="20% - Акцент1 42 2" xfId="130"/>
    <cellStyle name="20% - Акцент1 43" xfId="131"/>
    <cellStyle name="20% - Акцент1 44" xfId="132"/>
    <cellStyle name="20% - Акцент1 45" xfId="133"/>
    <cellStyle name="20% - Акцент1 46" xfId="134"/>
    <cellStyle name="20% - Акцент1 47" xfId="135"/>
    <cellStyle name="20% - Акцент1 48" xfId="136"/>
    <cellStyle name="20% - Акцент1 48 2" xfId="137"/>
    <cellStyle name="20% - Акцент1 48 3" xfId="138"/>
    <cellStyle name="20% - Акцент1 48 4" xfId="139"/>
    <cellStyle name="20% - Акцент1 49" xfId="140"/>
    <cellStyle name="20% - Акцент1 49 2" xfId="141"/>
    <cellStyle name="20% - Акцент1 49 3" xfId="142"/>
    <cellStyle name="20% - Акцент1 49 4" xfId="143"/>
    <cellStyle name="20% - Акцент1 5" xfId="144"/>
    <cellStyle name="20% - Акцент1 50" xfId="145"/>
    <cellStyle name="20% - Акцент1 50 2" xfId="146"/>
    <cellStyle name="20% - Акцент1 51" xfId="147"/>
    <cellStyle name="20% - Акцент1 51 2" xfId="148"/>
    <cellStyle name="20% - Акцент1 52" xfId="149"/>
    <cellStyle name="20% - Акцент1 53" xfId="150"/>
    <cellStyle name="20% - Акцент1 54" xfId="151"/>
    <cellStyle name="20% - Акцент1 55" xfId="152"/>
    <cellStyle name="20% - Акцент1 56" xfId="153"/>
    <cellStyle name="20% - Акцент1 57" xfId="154"/>
    <cellStyle name="20% - Акцент1 58" xfId="155"/>
    <cellStyle name="20% - Акцент1 59" xfId="156"/>
    <cellStyle name="20% - Акцент1 6" xfId="157"/>
    <cellStyle name="20% - Акцент1 60" xfId="158"/>
    <cellStyle name="20% - Акцент1 61" xfId="159"/>
    <cellStyle name="20% - Акцент1 62" xfId="160"/>
    <cellStyle name="20% - Акцент1 63" xfId="161"/>
    <cellStyle name="20% - Акцент1 64" xfId="162"/>
    <cellStyle name="20% - Акцент1 65" xfId="163"/>
    <cellStyle name="20% - Акцент1 66" xfId="164"/>
    <cellStyle name="20% - Акцент1 67" xfId="165"/>
    <cellStyle name="20% - Акцент1 7" xfId="166"/>
    <cellStyle name="20% - Акцент1 8" xfId="167"/>
    <cellStyle name="20% - Акцент1 9" xfId="168"/>
    <cellStyle name="20% — акцент2" xfId="169"/>
    <cellStyle name="20% - Акцент2 10" xfId="170"/>
    <cellStyle name="20% - Акцент2 11" xfId="171"/>
    <cellStyle name="20% - Акцент2 12" xfId="172"/>
    <cellStyle name="20% - Акцент2 13" xfId="173"/>
    <cellStyle name="20% - Акцент2 14" xfId="174"/>
    <cellStyle name="20% - Акцент2 15" xfId="175"/>
    <cellStyle name="20% - Акцент2 16" xfId="176"/>
    <cellStyle name="20% - Акцент2 17" xfId="177"/>
    <cellStyle name="20% - Акцент2 18" xfId="178"/>
    <cellStyle name="20% - Акцент2 19" xfId="179"/>
    <cellStyle name="20% - Акцент2 2" xfId="180"/>
    <cellStyle name="20% - Акцент2 2 10" xfId="181"/>
    <cellStyle name="20% - Акцент2 2 11" xfId="182"/>
    <cellStyle name="20% - Акцент2 2 12" xfId="183"/>
    <cellStyle name="20% - Акцент2 2 13" xfId="184"/>
    <cellStyle name="20% - Акцент2 2 14" xfId="185"/>
    <cellStyle name="20% - Акцент2 2 15" xfId="186"/>
    <cellStyle name="20% - Акцент2 2 16" xfId="187"/>
    <cellStyle name="20% - Акцент2 2 17" xfId="188"/>
    <cellStyle name="20% - Акцент2 2 18" xfId="189"/>
    <cellStyle name="20% - Акцент2 2 19" xfId="190"/>
    <cellStyle name="20% - Акцент2 2 2" xfId="191"/>
    <cellStyle name="20% - Акцент2 2 20" xfId="192"/>
    <cellStyle name="20% - Акцент2 2 21" xfId="193"/>
    <cellStyle name="20% - Акцент2 2 22" xfId="194"/>
    <cellStyle name="20% - Акцент2 2 23" xfId="195"/>
    <cellStyle name="20% - Акцент2 2 24" xfId="196"/>
    <cellStyle name="20% - Акцент2 2 25" xfId="197"/>
    <cellStyle name="20% - Акцент2 2 26" xfId="198"/>
    <cellStyle name="20% - Акцент2 2 27" xfId="199"/>
    <cellStyle name="20% - Акцент2 2 28" xfId="200"/>
    <cellStyle name="20% - Акцент2 2 29" xfId="201"/>
    <cellStyle name="20% - Акцент2 2 3" xfId="202"/>
    <cellStyle name="20% - Акцент2 2 30" xfId="203"/>
    <cellStyle name="20% - Акцент2 2 31" xfId="204"/>
    <cellStyle name="20% - Акцент2 2 32" xfId="205"/>
    <cellStyle name="20% - Акцент2 2 33" xfId="206"/>
    <cellStyle name="20% - Акцент2 2 34" xfId="207"/>
    <cellStyle name="20% - Акцент2 2 35" xfId="208"/>
    <cellStyle name="20% - Акцент2 2 36" xfId="209"/>
    <cellStyle name="20% - Акцент2 2 37" xfId="210"/>
    <cellStyle name="20% - Акцент2 2 38" xfId="211"/>
    <cellStyle name="20% - Акцент2 2 39" xfId="212"/>
    <cellStyle name="20% - Акцент2 2 4" xfId="213"/>
    <cellStyle name="20% - Акцент2 2 40" xfId="214"/>
    <cellStyle name="20% - Акцент2 2 41" xfId="215"/>
    <cellStyle name="20% - Акцент2 2 42" xfId="216"/>
    <cellStyle name="20% - Акцент2 2 43" xfId="217"/>
    <cellStyle name="20% - Акцент2 2 44" xfId="218"/>
    <cellStyle name="20% - Акцент2 2 45" xfId="219"/>
    <cellStyle name="20% - Акцент2 2 46" xfId="220"/>
    <cellStyle name="20% - Акцент2 2 47" xfId="221"/>
    <cellStyle name="20% - Акцент2 2 48" xfId="222"/>
    <cellStyle name="20% - Акцент2 2 49" xfId="223"/>
    <cellStyle name="20% - Акцент2 2 5" xfId="224"/>
    <cellStyle name="20% - Акцент2 2 50" xfId="225"/>
    <cellStyle name="20% - Акцент2 2 51" xfId="226"/>
    <cellStyle name="20% - Акцент2 2 52" xfId="227"/>
    <cellStyle name="20% - Акцент2 2 53" xfId="228"/>
    <cellStyle name="20% - Акцент2 2 54" xfId="229"/>
    <cellStyle name="20% - Акцент2 2 55" xfId="230"/>
    <cellStyle name="20% - Акцент2 2 56" xfId="231"/>
    <cellStyle name="20% - Акцент2 2 57" xfId="232"/>
    <cellStyle name="20% - Акцент2 2 58" xfId="233"/>
    <cellStyle name="20% - Акцент2 2 59" xfId="234"/>
    <cellStyle name="20% - Акцент2 2 6" xfId="235"/>
    <cellStyle name="20% - Акцент2 2 60" xfId="236"/>
    <cellStyle name="20% - Акцент2 2 61" xfId="237"/>
    <cellStyle name="20% - Акцент2 2 62" xfId="238"/>
    <cellStyle name="20% - Акцент2 2 63" xfId="239"/>
    <cellStyle name="20% - Акцент2 2 64" xfId="240"/>
    <cellStyle name="20% - Акцент2 2 65" xfId="241"/>
    <cellStyle name="20% - Акцент2 2 66" xfId="242"/>
    <cellStyle name="20% - Акцент2 2 67" xfId="243"/>
    <cellStyle name="20% - Акцент2 2 68" xfId="244"/>
    <cellStyle name="20% - Акцент2 2 69" xfId="245"/>
    <cellStyle name="20% - Акцент2 2 7" xfId="246"/>
    <cellStyle name="20% - Акцент2 2 70" xfId="247"/>
    <cellStyle name="20% - Акцент2 2 71" xfId="248"/>
    <cellStyle name="20% - Акцент2 2 8" xfId="249"/>
    <cellStyle name="20% - Акцент2 2 9" xfId="250"/>
    <cellStyle name="20% - Акцент2 20" xfId="251"/>
    <cellStyle name="20% - Акцент2 21" xfId="252"/>
    <cellStyle name="20% - Акцент2 22" xfId="253"/>
    <cellStyle name="20% - Акцент2 23" xfId="254"/>
    <cellStyle name="20% - Акцент2 24" xfId="255"/>
    <cellStyle name="20% - Акцент2 25" xfId="256"/>
    <cellStyle name="20% - Акцент2 26" xfId="257"/>
    <cellStyle name="20% - Акцент2 27" xfId="258"/>
    <cellStyle name="20% - Акцент2 28" xfId="259"/>
    <cellStyle name="20% - Акцент2 29" xfId="260"/>
    <cellStyle name="20% - Акцент2 29 2" xfId="261"/>
    <cellStyle name="20% - Акцент2 29 3" xfId="262"/>
    <cellStyle name="20% - Акцент2 29 4" xfId="263"/>
    <cellStyle name="20% - Акцент2 3" xfId="264"/>
    <cellStyle name="20% - Акцент2 30" xfId="265"/>
    <cellStyle name="20% - Акцент2 30 2" xfId="266"/>
    <cellStyle name="20% - Акцент2 31" xfId="267"/>
    <cellStyle name="20% - Акцент2 31 2" xfId="268"/>
    <cellStyle name="20% - Акцент2 32" xfId="269"/>
    <cellStyle name="20% - Акцент2 33" xfId="270"/>
    <cellStyle name="20% - Акцент2 34" xfId="271"/>
    <cellStyle name="20% - Акцент2 34 2" xfId="272"/>
    <cellStyle name="20% - Акцент2 35" xfId="273"/>
    <cellStyle name="20% - Акцент2 35 2" xfId="274"/>
    <cellStyle name="20% - Акцент2 36" xfId="275"/>
    <cellStyle name="20% - Акцент2 36 2" xfId="276"/>
    <cellStyle name="20% - Акцент2 37" xfId="277"/>
    <cellStyle name="20% - Акцент2 38" xfId="278"/>
    <cellStyle name="20% - Акцент2 39" xfId="279"/>
    <cellStyle name="20% - Акцент2 4" xfId="280"/>
    <cellStyle name="20% - Акцент2 40" xfId="281"/>
    <cellStyle name="20% - Акцент2 41" xfId="282"/>
    <cellStyle name="20% - Акцент2 42" xfId="283"/>
    <cellStyle name="20% - Акцент2 42 2" xfId="284"/>
    <cellStyle name="20% - Акцент2 43" xfId="285"/>
    <cellStyle name="20% - Акцент2 44" xfId="286"/>
    <cellStyle name="20% - Акцент2 45" xfId="287"/>
    <cellStyle name="20% - Акцент2 46" xfId="288"/>
    <cellStyle name="20% - Акцент2 47" xfId="289"/>
    <cellStyle name="20% - Акцент2 48" xfId="290"/>
    <cellStyle name="20% - Акцент2 48 2" xfId="291"/>
    <cellStyle name="20% - Акцент2 48 3" xfId="292"/>
    <cellStyle name="20% - Акцент2 48 4" xfId="293"/>
    <cellStyle name="20% - Акцент2 49" xfId="294"/>
    <cellStyle name="20% - Акцент2 49 2" xfId="295"/>
    <cellStyle name="20% - Акцент2 49 3" xfId="296"/>
    <cellStyle name="20% - Акцент2 49 4" xfId="297"/>
    <cellStyle name="20% - Акцент2 5" xfId="298"/>
    <cellStyle name="20% - Акцент2 50" xfId="299"/>
    <cellStyle name="20% - Акцент2 50 2" xfId="300"/>
    <cellStyle name="20% - Акцент2 51" xfId="301"/>
    <cellStyle name="20% - Акцент2 51 2" xfId="302"/>
    <cellStyle name="20% - Акцент2 52" xfId="303"/>
    <cellStyle name="20% - Акцент2 53" xfId="304"/>
    <cellStyle name="20% - Акцент2 54" xfId="305"/>
    <cellStyle name="20% - Акцент2 55" xfId="306"/>
    <cellStyle name="20% - Акцент2 56" xfId="307"/>
    <cellStyle name="20% - Акцент2 57" xfId="308"/>
    <cellStyle name="20% - Акцент2 58" xfId="309"/>
    <cellStyle name="20% - Акцент2 59" xfId="310"/>
    <cellStyle name="20% - Акцент2 6" xfId="311"/>
    <cellStyle name="20% - Акцент2 60" xfId="312"/>
    <cellStyle name="20% - Акцент2 61" xfId="313"/>
    <cellStyle name="20% - Акцент2 62" xfId="314"/>
    <cellStyle name="20% - Акцент2 63" xfId="315"/>
    <cellStyle name="20% - Акцент2 64" xfId="316"/>
    <cellStyle name="20% - Акцент2 65" xfId="317"/>
    <cellStyle name="20% - Акцент2 66" xfId="318"/>
    <cellStyle name="20% - Акцент2 67" xfId="319"/>
    <cellStyle name="20% - Акцент2 7" xfId="320"/>
    <cellStyle name="20% - Акцент2 8" xfId="321"/>
    <cellStyle name="20% - Акцент2 9" xfId="322"/>
    <cellStyle name="20% — акцент3" xfId="323"/>
    <cellStyle name="20% - Акцент3 10" xfId="324"/>
    <cellStyle name="20% - Акцент3 11" xfId="325"/>
    <cellStyle name="20% - Акцент3 12" xfId="326"/>
    <cellStyle name="20% - Акцент3 13" xfId="327"/>
    <cellStyle name="20% - Акцент3 14" xfId="328"/>
    <cellStyle name="20% - Акцент3 15" xfId="329"/>
    <cellStyle name="20% - Акцент3 16" xfId="330"/>
    <cellStyle name="20% - Акцент3 17" xfId="331"/>
    <cellStyle name="20% - Акцент3 18" xfId="332"/>
    <cellStyle name="20% - Акцент3 19" xfId="333"/>
    <cellStyle name="20% - Акцент3 2" xfId="334"/>
    <cellStyle name="20% - Акцент3 2 10" xfId="335"/>
    <cellStyle name="20% - Акцент3 2 11" xfId="336"/>
    <cellStyle name="20% - Акцент3 2 12" xfId="337"/>
    <cellStyle name="20% - Акцент3 2 13" xfId="338"/>
    <cellStyle name="20% - Акцент3 2 14" xfId="339"/>
    <cellStyle name="20% - Акцент3 2 15" xfId="340"/>
    <cellStyle name="20% - Акцент3 2 16" xfId="341"/>
    <cellStyle name="20% - Акцент3 2 17" xfId="342"/>
    <cellStyle name="20% - Акцент3 2 18" xfId="343"/>
    <cellStyle name="20% - Акцент3 2 19" xfId="344"/>
    <cellStyle name="20% - Акцент3 2 2" xfId="345"/>
    <cellStyle name="20% - Акцент3 2 20" xfId="346"/>
    <cellStyle name="20% - Акцент3 2 21" xfId="347"/>
    <cellStyle name="20% - Акцент3 2 22" xfId="348"/>
    <cellStyle name="20% - Акцент3 2 23" xfId="349"/>
    <cellStyle name="20% - Акцент3 2 24" xfId="350"/>
    <cellStyle name="20% - Акцент3 2 25" xfId="351"/>
    <cellStyle name="20% - Акцент3 2 26" xfId="352"/>
    <cellStyle name="20% - Акцент3 2 27" xfId="353"/>
    <cellStyle name="20% - Акцент3 2 28" xfId="354"/>
    <cellStyle name="20% - Акцент3 2 29" xfId="355"/>
    <cellStyle name="20% - Акцент3 2 3" xfId="356"/>
    <cellStyle name="20% - Акцент3 2 30" xfId="357"/>
    <cellStyle name="20% - Акцент3 2 31" xfId="358"/>
    <cellStyle name="20% - Акцент3 2 32" xfId="359"/>
    <cellStyle name="20% - Акцент3 2 33" xfId="360"/>
    <cellStyle name="20% - Акцент3 2 34" xfId="361"/>
    <cellStyle name="20% - Акцент3 2 35" xfId="362"/>
    <cellStyle name="20% - Акцент3 2 36" xfId="363"/>
    <cellStyle name="20% - Акцент3 2 37" xfId="364"/>
    <cellStyle name="20% - Акцент3 2 38" xfId="365"/>
    <cellStyle name="20% - Акцент3 2 39" xfId="366"/>
    <cellStyle name="20% - Акцент3 2 4" xfId="367"/>
    <cellStyle name="20% - Акцент3 2 40" xfId="368"/>
    <cellStyle name="20% - Акцент3 2 41" xfId="369"/>
    <cellStyle name="20% - Акцент3 2 42" xfId="370"/>
    <cellStyle name="20% - Акцент3 2 43" xfId="371"/>
    <cellStyle name="20% - Акцент3 2 44" xfId="372"/>
    <cellStyle name="20% - Акцент3 2 45" xfId="373"/>
    <cellStyle name="20% - Акцент3 2 46" xfId="374"/>
    <cellStyle name="20% - Акцент3 2 47" xfId="375"/>
    <cellStyle name="20% - Акцент3 2 48" xfId="376"/>
    <cellStyle name="20% - Акцент3 2 49" xfId="377"/>
    <cellStyle name="20% - Акцент3 2 5" xfId="378"/>
    <cellStyle name="20% - Акцент3 2 50" xfId="379"/>
    <cellStyle name="20% - Акцент3 2 51" xfId="380"/>
    <cellStyle name="20% - Акцент3 2 52" xfId="381"/>
    <cellStyle name="20% - Акцент3 2 53" xfId="382"/>
    <cellStyle name="20% - Акцент3 2 54" xfId="383"/>
    <cellStyle name="20% - Акцент3 2 55" xfId="384"/>
    <cellStyle name="20% - Акцент3 2 56" xfId="385"/>
    <cellStyle name="20% - Акцент3 2 57" xfId="386"/>
    <cellStyle name="20% - Акцент3 2 58" xfId="387"/>
    <cellStyle name="20% - Акцент3 2 59" xfId="388"/>
    <cellStyle name="20% - Акцент3 2 6" xfId="389"/>
    <cellStyle name="20% - Акцент3 2 60" xfId="390"/>
    <cellStyle name="20% - Акцент3 2 61" xfId="391"/>
    <cellStyle name="20% - Акцент3 2 62" xfId="392"/>
    <cellStyle name="20% - Акцент3 2 63" xfId="393"/>
    <cellStyle name="20% - Акцент3 2 64" xfId="394"/>
    <cellStyle name="20% - Акцент3 2 65" xfId="395"/>
    <cellStyle name="20% - Акцент3 2 66" xfId="396"/>
    <cellStyle name="20% - Акцент3 2 67" xfId="397"/>
    <cellStyle name="20% - Акцент3 2 68" xfId="398"/>
    <cellStyle name="20% - Акцент3 2 69" xfId="399"/>
    <cellStyle name="20% - Акцент3 2 7" xfId="400"/>
    <cellStyle name="20% - Акцент3 2 70" xfId="401"/>
    <cellStyle name="20% - Акцент3 2 71" xfId="402"/>
    <cellStyle name="20% - Акцент3 2 8" xfId="403"/>
    <cellStyle name="20% - Акцент3 2 9" xfId="404"/>
    <cellStyle name="20% - Акцент3 20" xfId="405"/>
    <cellStyle name="20% - Акцент3 21" xfId="406"/>
    <cellStyle name="20% - Акцент3 22" xfId="407"/>
    <cellStyle name="20% - Акцент3 23" xfId="408"/>
    <cellStyle name="20% - Акцент3 24" xfId="409"/>
    <cellStyle name="20% - Акцент3 25" xfId="410"/>
    <cellStyle name="20% - Акцент3 26" xfId="411"/>
    <cellStyle name="20% - Акцент3 27" xfId="412"/>
    <cellStyle name="20% - Акцент3 28" xfId="413"/>
    <cellStyle name="20% - Акцент3 29" xfId="414"/>
    <cellStyle name="20% - Акцент3 29 2" xfId="415"/>
    <cellStyle name="20% - Акцент3 29 3" xfId="416"/>
    <cellStyle name="20% - Акцент3 29 4" xfId="417"/>
    <cellStyle name="20% - Акцент3 3" xfId="418"/>
    <cellStyle name="20% - Акцент3 30" xfId="419"/>
    <cellStyle name="20% - Акцент3 30 2" xfId="420"/>
    <cellStyle name="20% - Акцент3 31" xfId="421"/>
    <cellStyle name="20% - Акцент3 31 2" xfId="422"/>
    <cellStyle name="20% - Акцент3 32" xfId="423"/>
    <cellStyle name="20% - Акцент3 33" xfId="424"/>
    <cellStyle name="20% - Акцент3 34" xfId="425"/>
    <cellStyle name="20% - Акцент3 34 2" xfId="426"/>
    <cellStyle name="20% - Акцент3 35" xfId="427"/>
    <cellStyle name="20% - Акцент3 35 2" xfId="428"/>
    <cellStyle name="20% - Акцент3 36" xfId="429"/>
    <cellStyle name="20% - Акцент3 36 2" xfId="430"/>
    <cellStyle name="20% - Акцент3 37" xfId="431"/>
    <cellStyle name="20% - Акцент3 38" xfId="432"/>
    <cellStyle name="20% - Акцент3 39" xfId="433"/>
    <cellStyle name="20% - Акцент3 4" xfId="434"/>
    <cellStyle name="20% - Акцент3 40" xfId="435"/>
    <cellStyle name="20% - Акцент3 41" xfId="436"/>
    <cellStyle name="20% - Акцент3 42" xfId="437"/>
    <cellStyle name="20% - Акцент3 42 2" xfId="438"/>
    <cellStyle name="20% - Акцент3 43" xfId="439"/>
    <cellStyle name="20% - Акцент3 44" xfId="440"/>
    <cellStyle name="20% - Акцент3 45" xfId="441"/>
    <cellStyle name="20% - Акцент3 46" xfId="442"/>
    <cellStyle name="20% - Акцент3 47" xfId="443"/>
    <cellStyle name="20% - Акцент3 48" xfId="444"/>
    <cellStyle name="20% - Акцент3 48 2" xfId="445"/>
    <cellStyle name="20% - Акцент3 48 3" xfId="446"/>
    <cellStyle name="20% - Акцент3 48 4" xfId="447"/>
    <cellStyle name="20% - Акцент3 49" xfId="448"/>
    <cellStyle name="20% - Акцент3 49 2" xfId="449"/>
    <cellStyle name="20% - Акцент3 49 3" xfId="450"/>
    <cellStyle name="20% - Акцент3 49 4" xfId="451"/>
    <cellStyle name="20% - Акцент3 5" xfId="452"/>
    <cellStyle name="20% - Акцент3 50" xfId="453"/>
    <cellStyle name="20% - Акцент3 50 2" xfId="454"/>
    <cellStyle name="20% - Акцент3 51" xfId="455"/>
    <cellStyle name="20% - Акцент3 51 2" xfId="456"/>
    <cellStyle name="20% - Акцент3 52" xfId="457"/>
    <cellStyle name="20% - Акцент3 53" xfId="458"/>
    <cellStyle name="20% - Акцент3 54" xfId="459"/>
    <cellStyle name="20% - Акцент3 55" xfId="460"/>
    <cellStyle name="20% - Акцент3 56" xfId="461"/>
    <cellStyle name="20% - Акцент3 57" xfId="462"/>
    <cellStyle name="20% - Акцент3 58" xfId="463"/>
    <cellStyle name="20% - Акцент3 59" xfId="464"/>
    <cellStyle name="20% - Акцент3 6" xfId="465"/>
    <cellStyle name="20% - Акцент3 60" xfId="466"/>
    <cellStyle name="20% - Акцент3 61" xfId="467"/>
    <cellStyle name="20% - Акцент3 62" xfId="468"/>
    <cellStyle name="20% - Акцент3 63" xfId="469"/>
    <cellStyle name="20% - Акцент3 64" xfId="470"/>
    <cellStyle name="20% - Акцент3 65" xfId="471"/>
    <cellStyle name="20% - Акцент3 66" xfId="472"/>
    <cellStyle name="20% - Акцент3 67" xfId="473"/>
    <cellStyle name="20% - Акцент3 7" xfId="474"/>
    <cellStyle name="20% - Акцент3 8" xfId="475"/>
    <cellStyle name="20% - Акцент3 9" xfId="476"/>
    <cellStyle name="20% — акцент4" xfId="477"/>
    <cellStyle name="20% - Акцент4 10" xfId="478"/>
    <cellStyle name="20% - Акцент4 11" xfId="479"/>
    <cellStyle name="20% - Акцент4 12" xfId="480"/>
    <cellStyle name="20% - Акцент4 13" xfId="481"/>
    <cellStyle name="20% - Акцент4 14" xfId="482"/>
    <cellStyle name="20% - Акцент4 15" xfId="483"/>
    <cellStyle name="20% - Акцент4 16" xfId="484"/>
    <cellStyle name="20% - Акцент4 17" xfId="485"/>
    <cellStyle name="20% - Акцент4 18" xfId="486"/>
    <cellStyle name="20% - Акцент4 19" xfId="487"/>
    <cellStyle name="20% - Акцент4 2" xfId="488"/>
    <cellStyle name="20% - Акцент4 2 10" xfId="489"/>
    <cellStyle name="20% - Акцент4 2 11" xfId="490"/>
    <cellStyle name="20% - Акцент4 2 12" xfId="491"/>
    <cellStyle name="20% - Акцент4 2 13" xfId="492"/>
    <cellStyle name="20% - Акцент4 2 14" xfId="493"/>
    <cellStyle name="20% - Акцент4 2 15" xfId="494"/>
    <cellStyle name="20% - Акцент4 2 16" xfId="495"/>
    <cellStyle name="20% - Акцент4 2 17" xfId="496"/>
    <cellStyle name="20% - Акцент4 2 18" xfId="497"/>
    <cellStyle name="20% - Акцент4 2 19" xfId="498"/>
    <cellStyle name="20% - Акцент4 2 2" xfId="499"/>
    <cellStyle name="20% - Акцент4 2 20" xfId="500"/>
    <cellStyle name="20% - Акцент4 2 21" xfId="501"/>
    <cellStyle name="20% - Акцент4 2 22" xfId="502"/>
    <cellStyle name="20% - Акцент4 2 23" xfId="503"/>
    <cellStyle name="20% - Акцент4 2 24" xfId="504"/>
    <cellStyle name="20% - Акцент4 2 25" xfId="505"/>
    <cellStyle name="20% - Акцент4 2 26" xfId="506"/>
    <cellStyle name="20% - Акцент4 2 27" xfId="507"/>
    <cellStyle name="20% - Акцент4 2 28" xfId="508"/>
    <cellStyle name="20% - Акцент4 2 29" xfId="509"/>
    <cellStyle name="20% - Акцент4 2 3" xfId="510"/>
    <cellStyle name="20% - Акцент4 2 30" xfId="511"/>
    <cellStyle name="20% - Акцент4 2 31" xfId="512"/>
    <cellStyle name="20% - Акцент4 2 32" xfId="513"/>
    <cellStyle name="20% - Акцент4 2 33" xfId="514"/>
    <cellStyle name="20% - Акцент4 2 34" xfId="515"/>
    <cellStyle name="20% - Акцент4 2 35" xfId="516"/>
    <cellStyle name="20% - Акцент4 2 36" xfId="517"/>
    <cellStyle name="20% - Акцент4 2 37" xfId="518"/>
    <cellStyle name="20% - Акцент4 2 38" xfId="519"/>
    <cellStyle name="20% - Акцент4 2 39" xfId="520"/>
    <cellStyle name="20% - Акцент4 2 4" xfId="521"/>
    <cellStyle name="20% - Акцент4 2 40" xfId="522"/>
    <cellStyle name="20% - Акцент4 2 41" xfId="523"/>
    <cellStyle name="20% - Акцент4 2 42" xfId="524"/>
    <cellStyle name="20% - Акцент4 2 43" xfId="525"/>
    <cellStyle name="20% - Акцент4 2 44" xfId="526"/>
    <cellStyle name="20% - Акцент4 2 45" xfId="527"/>
    <cellStyle name="20% - Акцент4 2 46" xfId="528"/>
    <cellStyle name="20% - Акцент4 2 47" xfId="529"/>
    <cellStyle name="20% - Акцент4 2 48" xfId="530"/>
    <cellStyle name="20% - Акцент4 2 49" xfId="531"/>
    <cellStyle name="20% - Акцент4 2 5" xfId="532"/>
    <cellStyle name="20% - Акцент4 2 50" xfId="533"/>
    <cellStyle name="20% - Акцент4 2 51" xfId="534"/>
    <cellStyle name="20% - Акцент4 2 52" xfId="535"/>
    <cellStyle name="20% - Акцент4 2 53" xfId="536"/>
    <cellStyle name="20% - Акцент4 2 54" xfId="537"/>
    <cellStyle name="20% - Акцент4 2 55" xfId="538"/>
    <cellStyle name="20% - Акцент4 2 56" xfId="539"/>
    <cellStyle name="20% - Акцент4 2 57" xfId="540"/>
    <cellStyle name="20% - Акцент4 2 58" xfId="541"/>
    <cellStyle name="20% - Акцент4 2 59" xfId="542"/>
    <cellStyle name="20% - Акцент4 2 6" xfId="543"/>
    <cellStyle name="20% - Акцент4 2 60" xfId="544"/>
    <cellStyle name="20% - Акцент4 2 61" xfId="545"/>
    <cellStyle name="20% - Акцент4 2 62" xfId="546"/>
    <cellStyle name="20% - Акцент4 2 63" xfId="547"/>
    <cellStyle name="20% - Акцент4 2 64" xfId="548"/>
    <cellStyle name="20% - Акцент4 2 65" xfId="549"/>
    <cellStyle name="20% - Акцент4 2 66" xfId="550"/>
    <cellStyle name="20% - Акцент4 2 67" xfId="551"/>
    <cellStyle name="20% - Акцент4 2 68" xfId="552"/>
    <cellStyle name="20% - Акцент4 2 69" xfId="553"/>
    <cellStyle name="20% - Акцент4 2 7" xfId="554"/>
    <cellStyle name="20% - Акцент4 2 70" xfId="555"/>
    <cellStyle name="20% - Акцент4 2 71" xfId="556"/>
    <cellStyle name="20% - Акцент4 2 8" xfId="557"/>
    <cellStyle name="20% - Акцент4 2 9" xfId="558"/>
    <cellStyle name="20% - Акцент4 20" xfId="559"/>
    <cellStyle name="20% - Акцент4 21" xfId="560"/>
    <cellStyle name="20% - Акцент4 22" xfId="561"/>
    <cellStyle name="20% - Акцент4 23" xfId="562"/>
    <cellStyle name="20% - Акцент4 24" xfId="563"/>
    <cellStyle name="20% - Акцент4 25" xfId="564"/>
    <cellStyle name="20% - Акцент4 26" xfId="565"/>
    <cellStyle name="20% - Акцент4 27" xfId="566"/>
    <cellStyle name="20% - Акцент4 28" xfId="567"/>
    <cellStyle name="20% - Акцент4 29" xfId="568"/>
    <cellStyle name="20% - Акцент4 29 2" xfId="569"/>
    <cellStyle name="20% - Акцент4 29 3" xfId="570"/>
    <cellStyle name="20% - Акцент4 29 4" xfId="571"/>
    <cellStyle name="20% - Акцент4 3" xfId="572"/>
    <cellStyle name="20% - Акцент4 30" xfId="573"/>
    <cellStyle name="20% - Акцент4 30 2" xfId="574"/>
    <cellStyle name="20% - Акцент4 31" xfId="575"/>
    <cellStyle name="20% - Акцент4 31 2" xfId="576"/>
    <cellStyle name="20% - Акцент4 32" xfId="577"/>
    <cellStyle name="20% - Акцент4 33" xfId="578"/>
    <cellStyle name="20% - Акцент4 34" xfId="579"/>
    <cellStyle name="20% - Акцент4 34 2" xfId="580"/>
    <cellStyle name="20% - Акцент4 35" xfId="581"/>
    <cellStyle name="20% - Акцент4 35 2" xfId="582"/>
    <cellStyle name="20% - Акцент4 36" xfId="583"/>
    <cellStyle name="20% - Акцент4 36 2" xfId="584"/>
    <cellStyle name="20% - Акцент4 37" xfId="585"/>
    <cellStyle name="20% - Акцент4 38" xfId="586"/>
    <cellStyle name="20% - Акцент4 39" xfId="587"/>
    <cellStyle name="20% - Акцент4 4" xfId="588"/>
    <cellStyle name="20% - Акцент4 40" xfId="589"/>
    <cellStyle name="20% - Акцент4 41" xfId="590"/>
    <cellStyle name="20% - Акцент4 42" xfId="591"/>
    <cellStyle name="20% - Акцент4 42 2" xfId="592"/>
    <cellStyle name="20% - Акцент4 43" xfId="593"/>
    <cellStyle name="20% - Акцент4 44" xfId="594"/>
    <cellStyle name="20% - Акцент4 45" xfId="595"/>
    <cellStyle name="20% - Акцент4 46" xfId="596"/>
    <cellStyle name="20% - Акцент4 47" xfId="597"/>
    <cellStyle name="20% - Акцент4 48" xfId="598"/>
    <cellStyle name="20% - Акцент4 48 2" xfId="599"/>
    <cellStyle name="20% - Акцент4 48 3" xfId="600"/>
    <cellStyle name="20% - Акцент4 48 4" xfId="601"/>
    <cellStyle name="20% - Акцент4 49" xfId="602"/>
    <cellStyle name="20% - Акцент4 49 2" xfId="603"/>
    <cellStyle name="20% - Акцент4 49 3" xfId="604"/>
    <cellStyle name="20% - Акцент4 49 4" xfId="605"/>
    <cellStyle name="20% - Акцент4 5" xfId="606"/>
    <cellStyle name="20% - Акцент4 50" xfId="607"/>
    <cellStyle name="20% - Акцент4 50 2" xfId="608"/>
    <cellStyle name="20% - Акцент4 51" xfId="609"/>
    <cellStyle name="20% - Акцент4 51 2" xfId="610"/>
    <cellStyle name="20% - Акцент4 52" xfId="611"/>
    <cellStyle name="20% - Акцент4 53" xfId="612"/>
    <cellStyle name="20% - Акцент4 54" xfId="613"/>
    <cellStyle name="20% - Акцент4 55" xfId="614"/>
    <cellStyle name="20% - Акцент4 56" xfId="615"/>
    <cellStyle name="20% - Акцент4 57" xfId="616"/>
    <cellStyle name="20% - Акцент4 58" xfId="617"/>
    <cellStyle name="20% - Акцент4 59" xfId="618"/>
    <cellStyle name="20% - Акцент4 6" xfId="619"/>
    <cellStyle name="20% - Акцент4 60" xfId="620"/>
    <cellStyle name="20% - Акцент4 61" xfId="621"/>
    <cellStyle name="20% - Акцент4 62" xfId="622"/>
    <cellStyle name="20% - Акцент4 63" xfId="623"/>
    <cellStyle name="20% - Акцент4 64" xfId="624"/>
    <cellStyle name="20% - Акцент4 65" xfId="625"/>
    <cellStyle name="20% - Акцент4 66" xfId="626"/>
    <cellStyle name="20% - Акцент4 67" xfId="627"/>
    <cellStyle name="20% - Акцент4 7" xfId="628"/>
    <cellStyle name="20% - Акцент4 8" xfId="629"/>
    <cellStyle name="20% - Акцент4 9" xfId="630"/>
    <cellStyle name="20% — акцент5" xfId="631"/>
    <cellStyle name="20% - Акцент5 10" xfId="632"/>
    <cellStyle name="20% - Акцент5 11" xfId="633"/>
    <cellStyle name="20% - Акцент5 12" xfId="634"/>
    <cellStyle name="20% - Акцент5 13" xfId="635"/>
    <cellStyle name="20% - Акцент5 14" xfId="636"/>
    <cellStyle name="20% - Акцент5 15" xfId="637"/>
    <cellStyle name="20% - Акцент5 16" xfId="638"/>
    <cellStyle name="20% - Акцент5 17" xfId="639"/>
    <cellStyle name="20% - Акцент5 18" xfId="640"/>
    <cellStyle name="20% - Акцент5 19" xfId="641"/>
    <cellStyle name="20% - Акцент5 2" xfId="642"/>
    <cellStyle name="20% - Акцент5 2 10" xfId="643"/>
    <cellStyle name="20% - Акцент5 2 11" xfId="644"/>
    <cellStyle name="20% - Акцент5 2 12" xfId="645"/>
    <cellStyle name="20% - Акцент5 2 13" xfId="646"/>
    <cellStyle name="20% - Акцент5 2 14" xfId="647"/>
    <cellStyle name="20% - Акцент5 2 15" xfId="648"/>
    <cellStyle name="20% - Акцент5 2 16" xfId="649"/>
    <cellStyle name="20% - Акцент5 2 17" xfId="650"/>
    <cellStyle name="20% - Акцент5 2 18" xfId="651"/>
    <cellStyle name="20% - Акцент5 2 19" xfId="652"/>
    <cellStyle name="20% - Акцент5 2 2" xfId="653"/>
    <cellStyle name="20% - Акцент5 2 20" xfId="654"/>
    <cellStyle name="20% - Акцент5 2 21" xfId="655"/>
    <cellStyle name="20% - Акцент5 2 22" xfId="656"/>
    <cellStyle name="20% - Акцент5 2 23" xfId="657"/>
    <cellStyle name="20% - Акцент5 2 24" xfId="658"/>
    <cellStyle name="20% - Акцент5 2 25" xfId="659"/>
    <cellStyle name="20% - Акцент5 2 26" xfId="660"/>
    <cellStyle name="20% - Акцент5 2 27" xfId="661"/>
    <cellStyle name="20% - Акцент5 2 28" xfId="662"/>
    <cellStyle name="20% - Акцент5 2 29" xfId="663"/>
    <cellStyle name="20% - Акцент5 2 3" xfId="664"/>
    <cellStyle name="20% - Акцент5 2 30" xfId="665"/>
    <cellStyle name="20% - Акцент5 2 31" xfId="666"/>
    <cellStyle name="20% - Акцент5 2 32" xfId="667"/>
    <cellStyle name="20% - Акцент5 2 33" xfId="668"/>
    <cellStyle name="20% - Акцент5 2 34" xfId="669"/>
    <cellStyle name="20% - Акцент5 2 35" xfId="670"/>
    <cellStyle name="20% - Акцент5 2 36" xfId="671"/>
    <cellStyle name="20% - Акцент5 2 37" xfId="672"/>
    <cellStyle name="20% - Акцент5 2 38" xfId="673"/>
    <cellStyle name="20% - Акцент5 2 39" xfId="674"/>
    <cellStyle name="20% - Акцент5 2 4" xfId="675"/>
    <cellStyle name="20% - Акцент5 2 40" xfId="676"/>
    <cellStyle name="20% - Акцент5 2 41" xfId="677"/>
    <cellStyle name="20% - Акцент5 2 42" xfId="678"/>
    <cellStyle name="20% - Акцент5 2 43" xfId="679"/>
    <cellStyle name="20% - Акцент5 2 44" xfId="680"/>
    <cellStyle name="20% - Акцент5 2 45" xfId="681"/>
    <cellStyle name="20% - Акцент5 2 46" xfId="682"/>
    <cellStyle name="20% - Акцент5 2 47" xfId="683"/>
    <cellStyle name="20% - Акцент5 2 48" xfId="684"/>
    <cellStyle name="20% - Акцент5 2 49" xfId="685"/>
    <cellStyle name="20% - Акцент5 2 5" xfId="686"/>
    <cellStyle name="20% - Акцент5 2 50" xfId="687"/>
    <cellStyle name="20% - Акцент5 2 51" xfId="688"/>
    <cellStyle name="20% - Акцент5 2 52" xfId="689"/>
    <cellStyle name="20% - Акцент5 2 53" xfId="690"/>
    <cellStyle name="20% - Акцент5 2 54" xfId="691"/>
    <cellStyle name="20% - Акцент5 2 55" xfId="692"/>
    <cellStyle name="20% - Акцент5 2 56" xfId="693"/>
    <cellStyle name="20% - Акцент5 2 57" xfId="694"/>
    <cellStyle name="20% - Акцент5 2 58" xfId="695"/>
    <cellStyle name="20% - Акцент5 2 59" xfId="696"/>
    <cellStyle name="20% - Акцент5 2 6" xfId="697"/>
    <cellStyle name="20% - Акцент5 2 60" xfId="698"/>
    <cellStyle name="20% - Акцент5 2 61" xfId="699"/>
    <cellStyle name="20% - Акцент5 2 62" xfId="700"/>
    <cellStyle name="20% - Акцент5 2 63" xfId="701"/>
    <cellStyle name="20% - Акцент5 2 64" xfId="702"/>
    <cellStyle name="20% - Акцент5 2 65" xfId="703"/>
    <cellStyle name="20% - Акцент5 2 66" xfId="704"/>
    <cellStyle name="20% - Акцент5 2 67" xfId="705"/>
    <cellStyle name="20% - Акцент5 2 68" xfId="706"/>
    <cellStyle name="20% - Акцент5 2 69" xfId="707"/>
    <cellStyle name="20% - Акцент5 2 7" xfId="708"/>
    <cellStyle name="20% - Акцент5 2 70" xfId="709"/>
    <cellStyle name="20% - Акцент5 2 71" xfId="710"/>
    <cellStyle name="20% - Акцент5 2 8" xfId="711"/>
    <cellStyle name="20% - Акцент5 2 9" xfId="712"/>
    <cellStyle name="20% - Акцент5 20" xfId="713"/>
    <cellStyle name="20% - Акцент5 21" xfId="714"/>
    <cellStyle name="20% - Акцент5 22" xfId="715"/>
    <cellStyle name="20% - Акцент5 23" xfId="716"/>
    <cellStyle name="20% - Акцент5 24" xfId="717"/>
    <cellStyle name="20% - Акцент5 25" xfId="718"/>
    <cellStyle name="20% - Акцент5 26" xfId="719"/>
    <cellStyle name="20% - Акцент5 27" xfId="720"/>
    <cellStyle name="20% - Акцент5 28" xfId="721"/>
    <cellStyle name="20% - Акцент5 29" xfId="722"/>
    <cellStyle name="20% - Акцент5 29 2" xfId="723"/>
    <cellStyle name="20% - Акцент5 29 3" xfId="724"/>
    <cellStyle name="20% - Акцент5 29 4" xfId="725"/>
    <cellStyle name="20% - Акцент5 3" xfId="726"/>
    <cellStyle name="20% - Акцент5 30" xfId="727"/>
    <cellStyle name="20% - Акцент5 30 2" xfId="728"/>
    <cellStyle name="20% - Акцент5 31" xfId="729"/>
    <cellStyle name="20% - Акцент5 31 2" xfId="730"/>
    <cellStyle name="20% - Акцент5 32" xfId="731"/>
    <cellStyle name="20% - Акцент5 33" xfId="732"/>
    <cellStyle name="20% - Акцент5 34" xfId="733"/>
    <cellStyle name="20% - Акцент5 34 2" xfId="734"/>
    <cellStyle name="20% - Акцент5 35" xfId="735"/>
    <cellStyle name="20% - Акцент5 35 2" xfId="736"/>
    <cellStyle name="20% - Акцент5 36" xfId="737"/>
    <cellStyle name="20% - Акцент5 36 2" xfId="738"/>
    <cellStyle name="20% - Акцент5 37" xfId="739"/>
    <cellStyle name="20% - Акцент5 38" xfId="740"/>
    <cellStyle name="20% - Акцент5 39" xfId="741"/>
    <cellStyle name="20% - Акцент5 4" xfId="742"/>
    <cellStyle name="20% - Акцент5 40" xfId="743"/>
    <cellStyle name="20% - Акцент5 41" xfId="744"/>
    <cellStyle name="20% - Акцент5 42" xfId="745"/>
    <cellStyle name="20% - Акцент5 42 2" xfId="746"/>
    <cellStyle name="20% - Акцент5 43" xfId="747"/>
    <cellStyle name="20% - Акцент5 44" xfId="748"/>
    <cellStyle name="20% - Акцент5 45" xfId="749"/>
    <cellStyle name="20% - Акцент5 46" xfId="750"/>
    <cellStyle name="20% - Акцент5 47" xfId="751"/>
    <cellStyle name="20% - Акцент5 48" xfId="752"/>
    <cellStyle name="20% - Акцент5 48 2" xfId="753"/>
    <cellStyle name="20% - Акцент5 48 3" xfId="754"/>
    <cellStyle name="20% - Акцент5 48 4" xfId="755"/>
    <cellStyle name="20% - Акцент5 49" xfId="756"/>
    <cellStyle name="20% - Акцент5 49 2" xfId="757"/>
    <cellStyle name="20% - Акцент5 49 3" xfId="758"/>
    <cellStyle name="20% - Акцент5 49 4" xfId="759"/>
    <cellStyle name="20% - Акцент5 5" xfId="760"/>
    <cellStyle name="20% - Акцент5 50" xfId="761"/>
    <cellStyle name="20% - Акцент5 50 2" xfId="762"/>
    <cellStyle name="20% - Акцент5 51" xfId="763"/>
    <cellStyle name="20% - Акцент5 51 2" xfId="764"/>
    <cellStyle name="20% - Акцент5 52" xfId="765"/>
    <cellStyle name="20% - Акцент5 53" xfId="766"/>
    <cellStyle name="20% - Акцент5 54" xfId="767"/>
    <cellStyle name="20% - Акцент5 55" xfId="768"/>
    <cellStyle name="20% - Акцент5 56" xfId="769"/>
    <cellStyle name="20% - Акцент5 57" xfId="770"/>
    <cellStyle name="20% - Акцент5 58" xfId="771"/>
    <cellStyle name="20% - Акцент5 59" xfId="772"/>
    <cellStyle name="20% - Акцент5 6" xfId="773"/>
    <cellStyle name="20% - Акцент5 60" xfId="774"/>
    <cellStyle name="20% - Акцент5 61" xfId="775"/>
    <cellStyle name="20% - Акцент5 62" xfId="776"/>
    <cellStyle name="20% - Акцент5 63" xfId="777"/>
    <cellStyle name="20% - Акцент5 64" xfId="778"/>
    <cellStyle name="20% - Акцент5 65" xfId="779"/>
    <cellStyle name="20% - Акцент5 66" xfId="780"/>
    <cellStyle name="20% - Акцент5 67" xfId="781"/>
    <cellStyle name="20% - Акцент5 7" xfId="782"/>
    <cellStyle name="20% - Акцент5 8" xfId="783"/>
    <cellStyle name="20% - Акцент5 9" xfId="784"/>
    <cellStyle name="20% — акцент6" xfId="785"/>
    <cellStyle name="20% - Акцент6 10" xfId="786"/>
    <cellStyle name="20% - Акцент6 11" xfId="787"/>
    <cellStyle name="20% - Акцент6 12" xfId="788"/>
    <cellStyle name="20% - Акцент6 13" xfId="789"/>
    <cellStyle name="20% - Акцент6 14" xfId="790"/>
    <cellStyle name="20% - Акцент6 15" xfId="791"/>
    <cellStyle name="20% - Акцент6 16" xfId="792"/>
    <cellStyle name="20% - Акцент6 17" xfId="793"/>
    <cellStyle name="20% - Акцент6 18" xfId="794"/>
    <cellStyle name="20% - Акцент6 19" xfId="795"/>
    <cellStyle name="20% - Акцент6 2" xfId="796"/>
    <cellStyle name="20% - Акцент6 2 10" xfId="797"/>
    <cellStyle name="20% - Акцент6 2 11" xfId="798"/>
    <cellStyle name="20% - Акцент6 2 12" xfId="799"/>
    <cellStyle name="20% - Акцент6 2 13" xfId="800"/>
    <cellStyle name="20% - Акцент6 2 14" xfId="801"/>
    <cellStyle name="20% - Акцент6 2 15" xfId="802"/>
    <cellStyle name="20% - Акцент6 2 16" xfId="803"/>
    <cellStyle name="20% - Акцент6 2 17" xfId="804"/>
    <cellStyle name="20% - Акцент6 2 18" xfId="805"/>
    <cellStyle name="20% - Акцент6 2 19" xfId="806"/>
    <cellStyle name="20% - Акцент6 2 2" xfId="807"/>
    <cellStyle name="20% - Акцент6 2 20" xfId="808"/>
    <cellStyle name="20% - Акцент6 2 21" xfId="809"/>
    <cellStyle name="20% - Акцент6 2 22" xfId="810"/>
    <cellStyle name="20% - Акцент6 2 23" xfId="811"/>
    <cellStyle name="20% - Акцент6 2 24" xfId="812"/>
    <cellStyle name="20% - Акцент6 2 25" xfId="813"/>
    <cellStyle name="20% - Акцент6 2 26" xfId="814"/>
    <cellStyle name="20% - Акцент6 2 27" xfId="815"/>
    <cellStyle name="20% - Акцент6 2 28" xfId="816"/>
    <cellStyle name="20% - Акцент6 2 29" xfId="817"/>
    <cellStyle name="20% - Акцент6 2 3" xfId="818"/>
    <cellStyle name="20% - Акцент6 2 30" xfId="819"/>
    <cellStyle name="20% - Акцент6 2 31" xfId="820"/>
    <cellStyle name="20% - Акцент6 2 32" xfId="821"/>
    <cellStyle name="20% - Акцент6 2 33" xfId="822"/>
    <cellStyle name="20% - Акцент6 2 34" xfId="823"/>
    <cellStyle name="20% - Акцент6 2 35" xfId="824"/>
    <cellStyle name="20% - Акцент6 2 36" xfId="825"/>
    <cellStyle name="20% - Акцент6 2 37" xfId="826"/>
    <cellStyle name="20% - Акцент6 2 38" xfId="827"/>
    <cellStyle name="20% - Акцент6 2 39" xfId="828"/>
    <cellStyle name="20% - Акцент6 2 4" xfId="829"/>
    <cellStyle name="20% - Акцент6 2 40" xfId="830"/>
    <cellStyle name="20% - Акцент6 2 41" xfId="831"/>
    <cellStyle name="20% - Акцент6 2 42" xfId="832"/>
    <cellStyle name="20% - Акцент6 2 43" xfId="833"/>
    <cellStyle name="20% - Акцент6 2 44" xfId="834"/>
    <cellStyle name="20% - Акцент6 2 45" xfId="835"/>
    <cellStyle name="20% - Акцент6 2 46" xfId="836"/>
    <cellStyle name="20% - Акцент6 2 47" xfId="837"/>
    <cellStyle name="20% - Акцент6 2 48" xfId="838"/>
    <cellStyle name="20% - Акцент6 2 49" xfId="839"/>
    <cellStyle name="20% - Акцент6 2 5" xfId="840"/>
    <cellStyle name="20% - Акцент6 2 50" xfId="841"/>
    <cellStyle name="20% - Акцент6 2 51" xfId="842"/>
    <cellStyle name="20% - Акцент6 2 52" xfId="843"/>
    <cellStyle name="20% - Акцент6 2 53" xfId="844"/>
    <cellStyle name="20% - Акцент6 2 54" xfId="845"/>
    <cellStyle name="20% - Акцент6 2 55" xfId="846"/>
    <cellStyle name="20% - Акцент6 2 56" xfId="847"/>
    <cellStyle name="20% - Акцент6 2 57" xfId="848"/>
    <cellStyle name="20% - Акцент6 2 58" xfId="849"/>
    <cellStyle name="20% - Акцент6 2 59" xfId="850"/>
    <cellStyle name="20% - Акцент6 2 6" xfId="851"/>
    <cellStyle name="20% - Акцент6 2 60" xfId="852"/>
    <cellStyle name="20% - Акцент6 2 61" xfId="853"/>
    <cellStyle name="20% - Акцент6 2 62" xfId="854"/>
    <cellStyle name="20% - Акцент6 2 63" xfId="855"/>
    <cellStyle name="20% - Акцент6 2 64" xfId="856"/>
    <cellStyle name="20% - Акцент6 2 65" xfId="857"/>
    <cellStyle name="20% - Акцент6 2 66" xfId="858"/>
    <cellStyle name="20% - Акцент6 2 67" xfId="859"/>
    <cellStyle name="20% - Акцент6 2 68" xfId="860"/>
    <cellStyle name="20% - Акцент6 2 69" xfId="861"/>
    <cellStyle name="20% - Акцент6 2 7" xfId="862"/>
    <cellStyle name="20% - Акцент6 2 70" xfId="863"/>
    <cellStyle name="20% - Акцент6 2 71" xfId="864"/>
    <cellStyle name="20% - Акцент6 2 8" xfId="865"/>
    <cellStyle name="20% - Акцент6 2 9" xfId="866"/>
    <cellStyle name="20% - Акцент6 20" xfId="867"/>
    <cellStyle name="20% - Акцент6 21" xfId="868"/>
    <cellStyle name="20% - Акцент6 22" xfId="869"/>
    <cellStyle name="20% - Акцент6 23" xfId="870"/>
    <cellStyle name="20% - Акцент6 24" xfId="871"/>
    <cellStyle name="20% - Акцент6 25" xfId="872"/>
    <cellStyle name="20% - Акцент6 26" xfId="873"/>
    <cellStyle name="20% - Акцент6 27" xfId="874"/>
    <cellStyle name="20% - Акцент6 28" xfId="875"/>
    <cellStyle name="20% - Акцент6 29" xfId="876"/>
    <cellStyle name="20% - Акцент6 29 2" xfId="877"/>
    <cellStyle name="20% - Акцент6 29 3" xfId="878"/>
    <cellStyle name="20% - Акцент6 29 4" xfId="879"/>
    <cellStyle name="20% - Акцент6 3" xfId="880"/>
    <cellStyle name="20% - Акцент6 30" xfId="881"/>
    <cellStyle name="20% - Акцент6 30 2" xfId="882"/>
    <cellStyle name="20% - Акцент6 31" xfId="883"/>
    <cellStyle name="20% - Акцент6 31 2" xfId="884"/>
    <cellStyle name="20% - Акцент6 32" xfId="885"/>
    <cellStyle name="20% - Акцент6 33" xfId="886"/>
    <cellStyle name="20% - Акцент6 34" xfId="887"/>
    <cellStyle name="20% - Акцент6 34 2" xfId="888"/>
    <cellStyle name="20% - Акцент6 35" xfId="889"/>
    <cellStyle name="20% - Акцент6 35 2" xfId="890"/>
    <cellStyle name="20% - Акцент6 36" xfId="891"/>
    <cellStyle name="20% - Акцент6 36 2" xfId="892"/>
    <cellStyle name="20% - Акцент6 37" xfId="893"/>
    <cellStyle name="20% - Акцент6 38" xfId="894"/>
    <cellStyle name="20% - Акцент6 39" xfId="895"/>
    <cellStyle name="20% - Акцент6 4" xfId="896"/>
    <cellStyle name="20% - Акцент6 40" xfId="897"/>
    <cellStyle name="20% - Акцент6 41" xfId="898"/>
    <cellStyle name="20% - Акцент6 42" xfId="899"/>
    <cellStyle name="20% - Акцент6 42 2" xfId="900"/>
    <cellStyle name="20% - Акцент6 43" xfId="901"/>
    <cellStyle name="20% - Акцент6 44" xfId="902"/>
    <cellStyle name="20% - Акцент6 45" xfId="903"/>
    <cellStyle name="20% - Акцент6 46" xfId="904"/>
    <cellStyle name="20% - Акцент6 47" xfId="905"/>
    <cellStyle name="20% - Акцент6 48" xfId="906"/>
    <cellStyle name="20% - Акцент6 48 2" xfId="907"/>
    <cellStyle name="20% - Акцент6 48 3" xfId="908"/>
    <cellStyle name="20% - Акцент6 48 4" xfId="909"/>
    <cellStyle name="20% - Акцент6 49" xfId="910"/>
    <cellStyle name="20% - Акцент6 49 2" xfId="911"/>
    <cellStyle name="20% - Акцент6 49 3" xfId="912"/>
    <cellStyle name="20% - Акцент6 49 4" xfId="913"/>
    <cellStyle name="20% - Акцент6 5" xfId="914"/>
    <cellStyle name="20% - Акцент6 50" xfId="915"/>
    <cellStyle name="20% - Акцент6 50 2" xfId="916"/>
    <cellStyle name="20% - Акцент6 51" xfId="917"/>
    <cellStyle name="20% - Акцент6 51 2" xfId="918"/>
    <cellStyle name="20% - Акцент6 52" xfId="919"/>
    <cellStyle name="20% - Акцент6 53" xfId="920"/>
    <cellStyle name="20% - Акцент6 54" xfId="921"/>
    <cellStyle name="20% - Акцент6 55" xfId="922"/>
    <cellStyle name="20% - Акцент6 56" xfId="923"/>
    <cellStyle name="20% - Акцент6 57" xfId="924"/>
    <cellStyle name="20% - Акцент6 58" xfId="925"/>
    <cellStyle name="20% - Акцент6 59" xfId="926"/>
    <cellStyle name="20% - Акцент6 6" xfId="927"/>
    <cellStyle name="20% - Акцент6 60" xfId="928"/>
    <cellStyle name="20% - Акцент6 61" xfId="929"/>
    <cellStyle name="20% - Акцент6 62" xfId="930"/>
    <cellStyle name="20% - Акцент6 63" xfId="931"/>
    <cellStyle name="20% - Акцент6 64" xfId="932"/>
    <cellStyle name="20% - Акцент6 65" xfId="933"/>
    <cellStyle name="20% - Акцент6 66" xfId="934"/>
    <cellStyle name="20% - Акцент6 67" xfId="935"/>
    <cellStyle name="20% - Акцент6 7" xfId="936"/>
    <cellStyle name="20% - Акцент6 8" xfId="937"/>
    <cellStyle name="20% - Акцент6 9" xfId="938"/>
    <cellStyle name="40% — акцент1" xfId="939"/>
    <cellStyle name="40% - Акцент1 10" xfId="940"/>
    <cellStyle name="40% - Акцент1 11" xfId="941"/>
    <cellStyle name="40% - Акцент1 12" xfId="942"/>
    <cellStyle name="40% - Акцент1 13" xfId="943"/>
    <cellStyle name="40% - Акцент1 14" xfId="944"/>
    <cellStyle name="40% - Акцент1 15" xfId="945"/>
    <cellStyle name="40% - Акцент1 16" xfId="946"/>
    <cellStyle name="40% - Акцент1 17" xfId="947"/>
    <cellStyle name="40% - Акцент1 18" xfId="948"/>
    <cellStyle name="40% - Акцент1 19" xfId="949"/>
    <cellStyle name="40% - Акцент1 2" xfId="950"/>
    <cellStyle name="40% - Акцент1 2 10" xfId="951"/>
    <cellStyle name="40% - Акцент1 2 11" xfId="952"/>
    <cellStyle name="40% - Акцент1 2 12" xfId="953"/>
    <cellStyle name="40% - Акцент1 2 13" xfId="954"/>
    <cellStyle name="40% - Акцент1 2 14" xfId="955"/>
    <cellStyle name="40% - Акцент1 2 15" xfId="956"/>
    <cellStyle name="40% - Акцент1 2 16" xfId="957"/>
    <cellStyle name="40% - Акцент1 2 17" xfId="958"/>
    <cellStyle name="40% - Акцент1 2 18" xfId="959"/>
    <cellStyle name="40% - Акцент1 2 19" xfId="960"/>
    <cellStyle name="40% - Акцент1 2 2" xfId="961"/>
    <cellStyle name="40% - Акцент1 2 20" xfId="962"/>
    <cellStyle name="40% - Акцент1 2 21" xfId="963"/>
    <cellStyle name="40% - Акцент1 2 22" xfId="964"/>
    <cellStyle name="40% - Акцент1 2 23" xfId="965"/>
    <cellStyle name="40% - Акцент1 2 24" xfId="966"/>
    <cellStyle name="40% - Акцент1 2 25" xfId="967"/>
    <cellStyle name="40% - Акцент1 2 26" xfId="968"/>
    <cellStyle name="40% - Акцент1 2 27" xfId="969"/>
    <cellStyle name="40% - Акцент1 2 28" xfId="970"/>
    <cellStyle name="40% - Акцент1 2 29" xfId="971"/>
    <cellStyle name="40% - Акцент1 2 3" xfId="972"/>
    <cellStyle name="40% - Акцент1 2 30" xfId="973"/>
    <cellStyle name="40% - Акцент1 2 31" xfId="974"/>
    <cellStyle name="40% - Акцент1 2 32" xfId="975"/>
    <cellStyle name="40% - Акцент1 2 33" xfId="976"/>
    <cellStyle name="40% - Акцент1 2 34" xfId="977"/>
    <cellStyle name="40% - Акцент1 2 35" xfId="978"/>
    <cellStyle name="40% - Акцент1 2 36" xfId="979"/>
    <cellStyle name="40% - Акцент1 2 37" xfId="980"/>
    <cellStyle name="40% - Акцент1 2 38" xfId="981"/>
    <cellStyle name="40% - Акцент1 2 39" xfId="982"/>
    <cellStyle name="40% - Акцент1 2 4" xfId="983"/>
    <cellStyle name="40% - Акцент1 2 40" xfId="984"/>
    <cellStyle name="40% - Акцент1 2 41" xfId="985"/>
    <cellStyle name="40% - Акцент1 2 42" xfId="986"/>
    <cellStyle name="40% - Акцент1 2 43" xfId="987"/>
    <cellStyle name="40% - Акцент1 2 44" xfId="988"/>
    <cellStyle name="40% - Акцент1 2 45" xfId="989"/>
    <cellStyle name="40% - Акцент1 2 46" xfId="990"/>
    <cellStyle name="40% - Акцент1 2 47" xfId="991"/>
    <cellStyle name="40% - Акцент1 2 48" xfId="992"/>
    <cellStyle name="40% - Акцент1 2 49" xfId="993"/>
    <cellStyle name="40% - Акцент1 2 5" xfId="994"/>
    <cellStyle name="40% - Акцент1 2 50" xfId="995"/>
    <cellStyle name="40% - Акцент1 2 51" xfId="996"/>
    <cellStyle name="40% - Акцент1 2 52" xfId="997"/>
    <cellStyle name="40% - Акцент1 2 53" xfId="998"/>
    <cellStyle name="40% - Акцент1 2 54" xfId="999"/>
    <cellStyle name="40% - Акцент1 2 55" xfId="1000"/>
    <cellStyle name="40% - Акцент1 2 56" xfId="1001"/>
    <cellStyle name="40% - Акцент1 2 57" xfId="1002"/>
    <cellStyle name="40% - Акцент1 2 58" xfId="1003"/>
    <cellStyle name="40% - Акцент1 2 59" xfId="1004"/>
    <cellStyle name="40% - Акцент1 2 6" xfId="1005"/>
    <cellStyle name="40% - Акцент1 2 60" xfId="1006"/>
    <cellStyle name="40% - Акцент1 2 61" xfId="1007"/>
    <cellStyle name="40% - Акцент1 2 62" xfId="1008"/>
    <cellStyle name="40% - Акцент1 2 63" xfId="1009"/>
    <cellStyle name="40% - Акцент1 2 64" xfId="1010"/>
    <cellStyle name="40% - Акцент1 2 65" xfId="1011"/>
    <cellStyle name="40% - Акцент1 2 66" xfId="1012"/>
    <cellStyle name="40% - Акцент1 2 67" xfId="1013"/>
    <cellStyle name="40% - Акцент1 2 68" xfId="1014"/>
    <cellStyle name="40% - Акцент1 2 69" xfId="1015"/>
    <cellStyle name="40% - Акцент1 2 7" xfId="1016"/>
    <cellStyle name="40% - Акцент1 2 70" xfId="1017"/>
    <cellStyle name="40% - Акцент1 2 71" xfId="1018"/>
    <cellStyle name="40% - Акцент1 2 8" xfId="1019"/>
    <cellStyle name="40% - Акцент1 2 9" xfId="1020"/>
    <cellStyle name="40% - Акцент1 20" xfId="1021"/>
    <cellStyle name="40% - Акцент1 21" xfId="1022"/>
    <cellStyle name="40% - Акцент1 22" xfId="1023"/>
    <cellStyle name="40% - Акцент1 23" xfId="1024"/>
    <cellStyle name="40% - Акцент1 24" xfId="1025"/>
    <cellStyle name="40% - Акцент1 25" xfId="1026"/>
    <cellStyle name="40% - Акцент1 26" xfId="1027"/>
    <cellStyle name="40% - Акцент1 27" xfId="1028"/>
    <cellStyle name="40% - Акцент1 28" xfId="1029"/>
    <cellStyle name="40% - Акцент1 29" xfId="1030"/>
    <cellStyle name="40% - Акцент1 29 2" xfId="1031"/>
    <cellStyle name="40% - Акцент1 29 3" xfId="1032"/>
    <cellStyle name="40% - Акцент1 29 4" xfId="1033"/>
    <cellStyle name="40% - Акцент1 3" xfId="1034"/>
    <cellStyle name="40% - Акцент1 30" xfId="1035"/>
    <cellStyle name="40% - Акцент1 30 2" xfId="1036"/>
    <cellStyle name="40% - Акцент1 31" xfId="1037"/>
    <cellStyle name="40% - Акцент1 31 2" xfId="1038"/>
    <cellStyle name="40% - Акцент1 32" xfId="1039"/>
    <cellStyle name="40% - Акцент1 33" xfId="1040"/>
    <cellStyle name="40% - Акцент1 34" xfId="1041"/>
    <cellStyle name="40% - Акцент1 34 2" xfId="1042"/>
    <cellStyle name="40% - Акцент1 35" xfId="1043"/>
    <cellStyle name="40% - Акцент1 35 2" xfId="1044"/>
    <cellStyle name="40% - Акцент1 36" xfId="1045"/>
    <cellStyle name="40% - Акцент1 36 2" xfId="1046"/>
    <cellStyle name="40% - Акцент1 37" xfId="1047"/>
    <cellStyle name="40% - Акцент1 38" xfId="1048"/>
    <cellStyle name="40% - Акцент1 39" xfId="1049"/>
    <cellStyle name="40% - Акцент1 4" xfId="1050"/>
    <cellStyle name="40% - Акцент1 40" xfId="1051"/>
    <cellStyle name="40% - Акцент1 41" xfId="1052"/>
    <cellStyle name="40% - Акцент1 42" xfId="1053"/>
    <cellStyle name="40% - Акцент1 42 2" xfId="1054"/>
    <cellStyle name="40% - Акцент1 43" xfId="1055"/>
    <cellStyle name="40% - Акцент1 44" xfId="1056"/>
    <cellStyle name="40% - Акцент1 45" xfId="1057"/>
    <cellStyle name="40% - Акцент1 46" xfId="1058"/>
    <cellStyle name="40% - Акцент1 47" xfId="1059"/>
    <cellStyle name="40% - Акцент1 48" xfId="1060"/>
    <cellStyle name="40% - Акцент1 48 2" xfId="1061"/>
    <cellStyle name="40% - Акцент1 48 3" xfId="1062"/>
    <cellStyle name="40% - Акцент1 48 4" xfId="1063"/>
    <cellStyle name="40% - Акцент1 49" xfId="1064"/>
    <cellStyle name="40% - Акцент1 49 2" xfId="1065"/>
    <cellStyle name="40% - Акцент1 49 3" xfId="1066"/>
    <cellStyle name="40% - Акцент1 49 4" xfId="1067"/>
    <cellStyle name="40% - Акцент1 5" xfId="1068"/>
    <cellStyle name="40% - Акцент1 50" xfId="1069"/>
    <cellStyle name="40% - Акцент1 50 2" xfId="1070"/>
    <cellStyle name="40% - Акцент1 51" xfId="1071"/>
    <cellStyle name="40% - Акцент1 51 2" xfId="1072"/>
    <cellStyle name="40% - Акцент1 52" xfId="1073"/>
    <cellStyle name="40% - Акцент1 53" xfId="1074"/>
    <cellStyle name="40% - Акцент1 54" xfId="1075"/>
    <cellStyle name="40% - Акцент1 55" xfId="1076"/>
    <cellStyle name="40% - Акцент1 56" xfId="1077"/>
    <cellStyle name="40% - Акцент1 57" xfId="1078"/>
    <cellStyle name="40% - Акцент1 58" xfId="1079"/>
    <cellStyle name="40% - Акцент1 59" xfId="1080"/>
    <cellStyle name="40% - Акцент1 6" xfId="1081"/>
    <cellStyle name="40% - Акцент1 60" xfId="1082"/>
    <cellStyle name="40% - Акцент1 61" xfId="1083"/>
    <cellStyle name="40% - Акцент1 62" xfId="1084"/>
    <cellStyle name="40% - Акцент1 63" xfId="1085"/>
    <cellStyle name="40% - Акцент1 64" xfId="1086"/>
    <cellStyle name="40% - Акцент1 65" xfId="1087"/>
    <cellStyle name="40% - Акцент1 66" xfId="1088"/>
    <cellStyle name="40% - Акцент1 67" xfId="1089"/>
    <cellStyle name="40% - Акцент1 7" xfId="1090"/>
    <cellStyle name="40% - Акцент1 8" xfId="1091"/>
    <cellStyle name="40% - Акцент1 9" xfId="1092"/>
    <cellStyle name="40% — акцент2" xfId="1093"/>
    <cellStyle name="40% - Акцент2 10" xfId="1094"/>
    <cellStyle name="40% - Акцент2 11" xfId="1095"/>
    <cellStyle name="40% - Акцент2 12" xfId="1096"/>
    <cellStyle name="40% - Акцент2 13" xfId="1097"/>
    <cellStyle name="40% - Акцент2 14" xfId="1098"/>
    <cellStyle name="40% - Акцент2 15" xfId="1099"/>
    <cellStyle name="40% - Акцент2 16" xfId="1100"/>
    <cellStyle name="40% - Акцент2 17" xfId="1101"/>
    <cellStyle name="40% - Акцент2 18" xfId="1102"/>
    <cellStyle name="40% - Акцент2 19" xfId="1103"/>
    <cellStyle name="40% - Акцент2 2" xfId="1104"/>
    <cellStyle name="40% - Акцент2 2 10" xfId="1105"/>
    <cellStyle name="40% - Акцент2 2 11" xfId="1106"/>
    <cellStyle name="40% - Акцент2 2 12" xfId="1107"/>
    <cellStyle name="40% - Акцент2 2 13" xfId="1108"/>
    <cellStyle name="40% - Акцент2 2 14" xfId="1109"/>
    <cellStyle name="40% - Акцент2 2 15" xfId="1110"/>
    <cellStyle name="40% - Акцент2 2 16" xfId="1111"/>
    <cellStyle name="40% - Акцент2 2 17" xfId="1112"/>
    <cellStyle name="40% - Акцент2 2 18" xfId="1113"/>
    <cellStyle name="40% - Акцент2 2 19" xfId="1114"/>
    <cellStyle name="40% - Акцент2 2 2" xfId="1115"/>
    <cellStyle name="40% - Акцент2 2 20" xfId="1116"/>
    <cellStyle name="40% - Акцент2 2 21" xfId="1117"/>
    <cellStyle name="40% - Акцент2 2 22" xfId="1118"/>
    <cellStyle name="40% - Акцент2 2 23" xfId="1119"/>
    <cellStyle name="40% - Акцент2 2 24" xfId="1120"/>
    <cellStyle name="40% - Акцент2 2 25" xfId="1121"/>
    <cellStyle name="40% - Акцент2 2 26" xfId="1122"/>
    <cellStyle name="40% - Акцент2 2 27" xfId="1123"/>
    <cellStyle name="40% - Акцент2 2 28" xfId="1124"/>
    <cellStyle name="40% - Акцент2 2 29" xfId="1125"/>
    <cellStyle name="40% - Акцент2 2 3" xfId="1126"/>
    <cellStyle name="40% - Акцент2 2 30" xfId="1127"/>
    <cellStyle name="40% - Акцент2 2 31" xfId="1128"/>
    <cellStyle name="40% - Акцент2 2 32" xfId="1129"/>
    <cellStyle name="40% - Акцент2 2 33" xfId="1130"/>
    <cellStyle name="40% - Акцент2 2 34" xfId="1131"/>
    <cellStyle name="40% - Акцент2 2 35" xfId="1132"/>
    <cellStyle name="40% - Акцент2 2 36" xfId="1133"/>
    <cellStyle name="40% - Акцент2 2 37" xfId="1134"/>
    <cellStyle name="40% - Акцент2 2 38" xfId="1135"/>
    <cellStyle name="40% - Акцент2 2 39" xfId="1136"/>
    <cellStyle name="40% - Акцент2 2 4" xfId="1137"/>
    <cellStyle name="40% - Акцент2 2 40" xfId="1138"/>
    <cellStyle name="40% - Акцент2 2 41" xfId="1139"/>
    <cellStyle name="40% - Акцент2 2 42" xfId="1140"/>
    <cellStyle name="40% - Акцент2 2 43" xfId="1141"/>
    <cellStyle name="40% - Акцент2 2 44" xfId="1142"/>
    <cellStyle name="40% - Акцент2 2 45" xfId="1143"/>
    <cellStyle name="40% - Акцент2 2 46" xfId="1144"/>
    <cellStyle name="40% - Акцент2 2 47" xfId="1145"/>
    <cellStyle name="40% - Акцент2 2 48" xfId="1146"/>
    <cellStyle name="40% - Акцент2 2 49" xfId="1147"/>
    <cellStyle name="40% - Акцент2 2 5" xfId="1148"/>
    <cellStyle name="40% - Акцент2 2 50" xfId="1149"/>
    <cellStyle name="40% - Акцент2 2 51" xfId="1150"/>
    <cellStyle name="40% - Акцент2 2 52" xfId="1151"/>
    <cellStyle name="40% - Акцент2 2 53" xfId="1152"/>
    <cellStyle name="40% - Акцент2 2 54" xfId="1153"/>
    <cellStyle name="40% - Акцент2 2 55" xfId="1154"/>
    <cellStyle name="40% - Акцент2 2 56" xfId="1155"/>
    <cellStyle name="40% - Акцент2 2 57" xfId="1156"/>
    <cellStyle name="40% - Акцент2 2 58" xfId="1157"/>
    <cellStyle name="40% - Акцент2 2 59" xfId="1158"/>
    <cellStyle name="40% - Акцент2 2 6" xfId="1159"/>
    <cellStyle name="40% - Акцент2 2 60" xfId="1160"/>
    <cellStyle name="40% - Акцент2 2 61" xfId="1161"/>
    <cellStyle name="40% - Акцент2 2 62" xfId="1162"/>
    <cellStyle name="40% - Акцент2 2 63" xfId="1163"/>
    <cellStyle name="40% - Акцент2 2 64" xfId="1164"/>
    <cellStyle name="40% - Акцент2 2 65" xfId="1165"/>
    <cellStyle name="40% - Акцент2 2 66" xfId="1166"/>
    <cellStyle name="40% - Акцент2 2 67" xfId="1167"/>
    <cellStyle name="40% - Акцент2 2 68" xfId="1168"/>
    <cellStyle name="40% - Акцент2 2 69" xfId="1169"/>
    <cellStyle name="40% - Акцент2 2 7" xfId="1170"/>
    <cellStyle name="40% - Акцент2 2 70" xfId="1171"/>
    <cellStyle name="40% - Акцент2 2 71" xfId="1172"/>
    <cellStyle name="40% - Акцент2 2 8" xfId="1173"/>
    <cellStyle name="40% - Акцент2 2 9" xfId="1174"/>
    <cellStyle name="40% - Акцент2 20" xfId="1175"/>
    <cellStyle name="40% - Акцент2 21" xfId="1176"/>
    <cellStyle name="40% - Акцент2 22" xfId="1177"/>
    <cellStyle name="40% - Акцент2 23" xfId="1178"/>
    <cellStyle name="40% - Акцент2 24" xfId="1179"/>
    <cellStyle name="40% - Акцент2 25" xfId="1180"/>
    <cellStyle name="40% - Акцент2 26" xfId="1181"/>
    <cellStyle name="40% - Акцент2 27" xfId="1182"/>
    <cellStyle name="40% - Акцент2 28" xfId="1183"/>
    <cellStyle name="40% - Акцент2 29" xfId="1184"/>
    <cellStyle name="40% - Акцент2 29 2" xfId="1185"/>
    <cellStyle name="40% - Акцент2 29 3" xfId="1186"/>
    <cellStyle name="40% - Акцент2 29 4" xfId="1187"/>
    <cellStyle name="40% - Акцент2 3" xfId="1188"/>
    <cellStyle name="40% - Акцент2 30" xfId="1189"/>
    <cellStyle name="40% - Акцент2 30 2" xfId="1190"/>
    <cellStyle name="40% - Акцент2 31" xfId="1191"/>
    <cellStyle name="40% - Акцент2 31 2" xfId="1192"/>
    <cellStyle name="40% - Акцент2 32" xfId="1193"/>
    <cellStyle name="40% - Акцент2 33" xfId="1194"/>
    <cellStyle name="40% - Акцент2 34" xfId="1195"/>
    <cellStyle name="40% - Акцент2 34 2" xfId="1196"/>
    <cellStyle name="40% - Акцент2 35" xfId="1197"/>
    <cellStyle name="40% - Акцент2 35 2" xfId="1198"/>
    <cellStyle name="40% - Акцент2 36" xfId="1199"/>
    <cellStyle name="40% - Акцент2 36 2" xfId="1200"/>
    <cellStyle name="40% - Акцент2 37" xfId="1201"/>
    <cellStyle name="40% - Акцент2 38" xfId="1202"/>
    <cellStyle name="40% - Акцент2 39" xfId="1203"/>
    <cellStyle name="40% - Акцент2 4" xfId="1204"/>
    <cellStyle name="40% - Акцент2 40" xfId="1205"/>
    <cellStyle name="40% - Акцент2 41" xfId="1206"/>
    <cellStyle name="40% - Акцент2 42" xfId="1207"/>
    <cellStyle name="40% - Акцент2 42 2" xfId="1208"/>
    <cellStyle name="40% - Акцент2 43" xfId="1209"/>
    <cellStyle name="40% - Акцент2 44" xfId="1210"/>
    <cellStyle name="40% - Акцент2 45" xfId="1211"/>
    <cellStyle name="40% - Акцент2 46" xfId="1212"/>
    <cellStyle name="40% - Акцент2 47" xfId="1213"/>
    <cellStyle name="40% - Акцент2 48" xfId="1214"/>
    <cellStyle name="40% - Акцент2 48 2" xfId="1215"/>
    <cellStyle name="40% - Акцент2 48 3" xfId="1216"/>
    <cellStyle name="40% - Акцент2 48 4" xfId="1217"/>
    <cellStyle name="40% - Акцент2 49" xfId="1218"/>
    <cellStyle name="40% - Акцент2 49 2" xfId="1219"/>
    <cellStyle name="40% - Акцент2 49 3" xfId="1220"/>
    <cellStyle name="40% - Акцент2 49 4" xfId="1221"/>
    <cellStyle name="40% - Акцент2 5" xfId="1222"/>
    <cellStyle name="40% - Акцент2 50" xfId="1223"/>
    <cellStyle name="40% - Акцент2 50 2" xfId="1224"/>
    <cellStyle name="40% - Акцент2 51" xfId="1225"/>
    <cellStyle name="40% - Акцент2 51 2" xfId="1226"/>
    <cellStyle name="40% - Акцент2 52" xfId="1227"/>
    <cellStyle name="40% - Акцент2 53" xfId="1228"/>
    <cellStyle name="40% - Акцент2 54" xfId="1229"/>
    <cellStyle name="40% - Акцент2 55" xfId="1230"/>
    <cellStyle name="40% - Акцент2 56" xfId="1231"/>
    <cellStyle name="40% - Акцент2 57" xfId="1232"/>
    <cellStyle name="40% - Акцент2 58" xfId="1233"/>
    <cellStyle name="40% - Акцент2 59" xfId="1234"/>
    <cellStyle name="40% - Акцент2 6" xfId="1235"/>
    <cellStyle name="40% - Акцент2 60" xfId="1236"/>
    <cellStyle name="40% - Акцент2 61" xfId="1237"/>
    <cellStyle name="40% - Акцент2 62" xfId="1238"/>
    <cellStyle name="40% - Акцент2 63" xfId="1239"/>
    <cellStyle name="40% - Акцент2 64" xfId="1240"/>
    <cellStyle name="40% - Акцент2 65" xfId="1241"/>
    <cellStyle name="40% - Акцент2 66" xfId="1242"/>
    <cellStyle name="40% - Акцент2 67" xfId="1243"/>
    <cellStyle name="40% - Акцент2 7" xfId="1244"/>
    <cellStyle name="40% - Акцент2 8" xfId="1245"/>
    <cellStyle name="40% - Акцент2 9" xfId="1246"/>
    <cellStyle name="40% — акцент3" xfId="1247"/>
    <cellStyle name="40% - Акцент3 10" xfId="1248"/>
    <cellStyle name="40% - Акцент3 11" xfId="1249"/>
    <cellStyle name="40% - Акцент3 12" xfId="1250"/>
    <cellStyle name="40% - Акцент3 13" xfId="1251"/>
    <cellStyle name="40% - Акцент3 14" xfId="1252"/>
    <cellStyle name="40% - Акцент3 15" xfId="1253"/>
    <cellStyle name="40% - Акцент3 16" xfId="1254"/>
    <cellStyle name="40% - Акцент3 17" xfId="1255"/>
    <cellStyle name="40% - Акцент3 18" xfId="1256"/>
    <cellStyle name="40% - Акцент3 19" xfId="1257"/>
    <cellStyle name="40% - Акцент3 2" xfId="1258"/>
    <cellStyle name="40% - Акцент3 2 10" xfId="1259"/>
    <cellStyle name="40% - Акцент3 2 11" xfId="1260"/>
    <cellStyle name="40% - Акцент3 2 12" xfId="1261"/>
    <cellStyle name="40% - Акцент3 2 13" xfId="1262"/>
    <cellStyle name="40% - Акцент3 2 14" xfId="1263"/>
    <cellStyle name="40% - Акцент3 2 15" xfId="1264"/>
    <cellStyle name="40% - Акцент3 2 16" xfId="1265"/>
    <cellStyle name="40% - Акцент3 2 17" xfId="1266"/>
    <cellStyle name="40% - Акцент3 2 18" xfId="1267"/>
    <cellStyle name="40% - Акцент3 2 19" xfId="1268"/>
    <cellStyle name="40% - Акцент3 2 2" xfId="1269"/>
    <cellStyle name="40% - Акцент3 2 20" xfId="1270"/>
    <cellStyle name="40% - Акцент3 2 21" xfId="1271"/>
    <cellStyle name="40% - Акцент3 2 22" xfId="1272"/>
    <cellStyle name="40% - Акцент3 2 23" xfId="1273"/>
    <cellStyle name="40% - Акцент3 2 24" xfId="1274"/>
    <cellStyle name="40% - Акцент3 2 25" xfId="1275"/>
    <cellStyle name="40% - Акцент3 2 26" xfId="1276"/>
    <cellStyle name="40% - Акцент3 2 27" xfId="1277"/>
    <cellStyle name="40% - Акцент3 2 28" xfId="1278"/>
    <cellStyle name="40% - Акцент3 2 29" xfId="1279"/>
    <cellStyle name="40% - Акцент3 2 3" xfId="1280"/>
    <cellStyle name="40% - Акцент3 2 30" xfId="1281"/>
    <cellStyle name="40% - Акцент3 2 31" xfId="1282"/>
    <cellStyle name="40% - Акцент3 2 32" xfId="1283"/>
    <cellStyle name="40% - Акцент3 2 33" xfId="1284"/>
    <cellStyle name="40% - Акцент3 2 34" xfId="1285"/>
    <cellStyle name="40% - Акцент3 2 35" xfId="1286"/>
    <cellStyle name="40% - Акцент3 2 36" xfId="1287"/>
    <cellStyle name="40% - Акцент3 2 37" xfId="1288"/>
    <cellStyle name="40% - Акцент3 2 38" xfId="1289"/>
    <cellStyle name="40% - Акцент3 2 39" xfId="1290"/>
    <cellStyle name="40% - Акцент3 2 4" xfId="1291"/>
    <cellStyle name="40% - Акцент3 2 40" xfId="1292"/>
    <cellStyle name="40% - Акцент3 2 41" xfId="1293"/>
    <cellStyle name="40% - Акцент3 2 42" xfId="1294"/>
    <cellStyle name="40% - Акцент3 2 43" xfId="1295"/>
    <cellStyle name="40% - Акцент3 2 44" xfId="1296"/>
    <cellStyle name="40% - Акцент3 2 45" xfId="1297"/>
    <cellStyle name="40% - Акцент3 2 46" xfId="1298"/>
    <cellStyle name="40% - Акцент3 2 47" xfId="1299"/>
    <cellStyle name="40% - Акцент3 2 48" xfId="1300"/>
    <cellStyle name="40% - Акцент3 2 49" xfId="1301"/>
    <cellStyle name="40% - Акцент3 2 5" xfId="1302"/>
    <cellStyle name="40% - Акцент3 2 50" xfId="1303"/>
    <cellStyle name="40% - Акцент3 2 51" xfId="1304"/>
    <cellStyle name="40% - Акцент3 2 52" xfId="1305"/>
    <cellStyle name="40% - Акцент3 2 53" xfId="1306"/>
    <cellStyle name="40% - Акцент3 2 54" xfId="1307"/>
    <cellStyle name="40% - Акцент3 2 55" xfId="1308"/>
    <cellStyle name="40% - Акцент3 2 56" xfId="1309"/>
    <cellStyle name="40% - Акцент3 2 57" xfId="1310"/>
    <cellStyle name="40% - Акцент3 2 58" xfId="1311"/>
    <cellStyle name="40% - Акцент3 2 59" xfId="1312"/>
    <cellStyle name="40% - Акцент3 2 6" xfId="1313"/>
    <cellStyle name="40% - Акцент3 2 60" xfId="1314"/>
    <cellStyle name="40% - Акцент3 2 61" xfId="1315"/>
    <cellStyle name="40% - Акцент3 2 62" xfId="1316"/>
    <cellStyle name="40% - Акцент3 2 63" xfId="1317"/>
    <cellStyle name="40% - Акцент3 2 64" xfId="1318"/>
    <cellStyle name="40% - Акцент3 2 65" xfId="1319"/>
    <cellStyle name="40% - Акцент3 2 66" xfId="1320"/>
    <cellStyle name="40% - Акцент3 2 67" xfId="1321"/>
    <cellStyle name="40% - Акцент3 2 68" xfId="1322"/>
    <cellStyle name="40% - Акцент3 2 69" xfId="1323"/>
    <cellStyle name="40% - Акцент3 2 7" xfId="1324"/>
    <cellStyle name="40% - Акцент3 2 70" xfId="1325"/>
    <cellStyle name="40% - Акцент3 2 71" xfId="1326"/>
    <cellStyle name="40% - Акцент3 2 8" xfId="1327"/>
    <cellStyle name="40% - Акцент3 2 9" xfId="1328"/>
    <cellStyle name="40% - Акцент3 20" xfId="1329"/>
    <cellStyle name="40% - Акцент3 21" xfId="1330"/>
    <cellStyle name="40% - Акцент3 22" xfId="1331"/>
    <cellStyle name="40% - Акцент3 23" xfId="1332"/>
    <cellStyle name="40% - Акцент3 24" xfId="1333"/>
    <cellStyle name="40% - Акцент3 25" xfId="1334"/>
    <cellStyle name="40% - Акцент3 26" xfId="1335"/>
    <cellStyle name="40% - Акцент3 27" xfId="1336"/>
    <cellStyle name="40% - Акцент3 28" xfId="1337"/>
    <cellStyle name="40% - Акцент3 29" xfId="1338"/>
    <cellStyle name="40% - Акцент3 29 2" xfId="1339"/>
    <cellStyle name="40% - Акцент3 29 3" xfId="1340"/>
    <cellStyle name="40% - Акцент3 29 4" xfId="1341"/>
    <cellStyle name="40% - Акцент3 3" xfId="1342"/>
    <cellStyle name="40% - Акцент3 30" xfId="1343"/>
    <cellStyle name="40% - Акцент3 30 2" xfId="1344"/>
    <cellStyle name="40% - Акцент3 31" xfId="1345"/>
    <cellStyle name="40% - Акцент3 31 2" xfId="1346"/>
    <cellStyle name="40% - Акцент3 32" xfId="1347"/>
    <cellStyle name="40% - Акцент3 33" xfId="1348"/>
    <cellStyle name="40% - Акцент3 34" xfId="1349"/>
    <cellStyle name="40% - Акцент3 34 2" xfId="1350"/>
    <cellStyle name="40% - Акцент3 35" xfId="1351"/>
    <cellStyle name="40% - Акцент3 35 2" xfId="1352"/>
    <cellStyle name="40% - Акцент3 36" xfId="1353"/>
    <cellStyle name="40% - Акцент3 36 2" xfId="1354"/>
    <cellStyle name="40% - Акцент3 37" xfId="1355"/>
    <cellStyle name="40% - Акцент3 38" xfId="1356"/>
    <cellStyle name="40% - Акцент3 39" xfId="1357"/>
    <cellStyle name="40% - Акцент3 4" xfId="1358"/>
    <cellStyle name="40% - Акцент3 40" xfId="1359"/>
    <cellStyle name="40% - Акцент3 41" xfId="1360"/>
    <cellStyle name="40% - Акцент3 42" xfId="1361"/>
    <cellStyle name="40% - Акцент3 42 2" xfId="1362"/>
    <cellStyle name="40% - Акцент3 43" xfId="1363"/>
    <cellStyle name="40% - Акцент3 44" xfId="1364"/>
    <cellStyle name="40% - Акцент3 45" xfId="1365"/>
    <cellStyle name="40% - Акцент3 46" xfId="1366"/>
    <cellStyle name="40% - Акцент3 47" xfId="1367"/>
    <cellStyle name="40% - Акцент3 48" xfId="1368"/>
    <cellStyle name="40% - Акцент3 48 2" xfId="1369"/>
    <cellStyle name="40% - Акцент3 48 3" xfId="1370"/>
    <cellStyle name="40% - Акцент3 48 4" xfId="1371"/>
    <cellStyle name="40% - Акцент3 49" xfId="1372"/>
    <cellStyle name="40% - Акцент3 49 2" xfId="1373"/>
    <cellStyle name="40% - Акцент3 49 3" xfId="1374"/>
    <cellStyle name="40% - Акцент3 49 4" xfId="1375"/>
    <cellStyle name="40% - Акцент3 5" xfId="1376"/>
    <cellStyle name="40% - Акцент3 50" xfId="1377"/>
    <cellStyle name="40% - Акцент3 50 2" xfId="1378"/>
    <cellStyle name="40% - Акцент3 51" xfId="1379"/>
    <cellStyle name="40% - Акцент3 51 2" xfId="1380"/>
    <cellStyle name="40% - Акцент3 52" xfId="1381"/>
    <cellStyle name="40% - Акцент3 53" xfId="1382"/>
    <cellStyle name="40% - Акцент3 54" xfId="1383"/>
    <cellStyle name="40% - Акцент3 55" xfId="1384"/>
    <cellStyle name="40% - Акцент3 56" xfId="1385"/>
    <cellStyle name="40% - Акцент3 57" xfId="1386"/>
    <cellStyle name="40% - Акцент3 58" xfId="1387"/>
    <cellStyle name="40% - Акцент3 59" xfId="1388"/>
    <cellStyle name="40% - Акцент3 6" xfId="1389"/>
    <cellStyle name="40% - Акцент3 60" xfId="1390"/>
    <cellStyle name="40% - Акцент3 61" xfId="1391"/>
    <cellStyle name="40% - Акцент3 62" xfId="1392"/>
    <cellStyle name="40% - Акцент3 63" xfId="1393"/>
    <cellStyle name="40% - Акцент3 64" xfId="1394"/>
    <cellStyle name="40% - Акцент3 65" xfId="1395"/>
    <cellStyle name="40% - Акцент3 66" xfId="1396"/>
    <cellStyle name="40% - Акцент3 67" xfId="1397"/>
    <cellStyle name="40% - Акцент3 7" xfId="1398"/>
    <cellStyle name="40% - Акцент3 8" xfId="1399"/>
    <cellStyle name="40% - Акцент3 9" xfId="1400"/>
    <cellStyle name="40% — акцент4" xfId="1401"/>
    <cellStyle name="40% - Акцент4 10" xfId="1402"/>
    <cellStyle name="40% - Акцент4 11" xfId="1403"/>
    <cellStyle name="40% - Акцент4 12" xfId="1404"/>
    <cellStyle name="40% - Акцент4 13" xfId="1405"/>
    <cellStyle name="40% - Акцент4 14" xfId="1406"/>
    <cellStyle name="40% - Акцент4 15" xfId="1407"/>
    <cellStyle name="40% - Акцент4 16" xfId="1408"/>
    <cellStyle name="40% - Акцент4 17" xfId="1409"/>
    <cellStyle name="40% - Акцент4 18" xfId="1410"/>
    <cellStyle name="40% - Акцент4 19" xfId="1411"/>
    <cellStyle name="40% - Акцент4 2" xfId="1412"/>
    <cellStyle name="40% - Акцент4 2 10" xfId="1413"/>
    <cellStyle name="40% - Акцент4 2 11" xfId="1414"/>
    <cellStyle name="40% - Акцент4 2 12" xfId="1415"/>
    <cellStyle name="40% - Акцент4 2 13" xfId="1416"/>
    <cellStyle name="40% - Акцент4 2 14" xfId="1417"/>
    <cellStyle name="40% - Акцент4 2 15" xfId="1418"/>
    <cellStyle name="40% - Акцент4 2 16" xfId="1419"/>
    <cellStyle name="40% - Акцент4 2 17" xfId="1420"/>
    <cellStyle name="40% - Акцент4 2 18" xfId="1421"/>
    <cellStyle name="40% - Акцент4 2 19" xfId="1422"/>
    <cellStyle name="40% - Акцент4 2 2" xfId="1423"/>
    <cellStyle name="40% - Акцент4 2 20" xfId="1424"/>
    <cellStyle name="40% - Акцент4 2 21" xfId="1425"/>
    <cellStyle name="40% - Акцент4 2 22" xfId="1426"/>
    <cellStyle name="40% - Акцент4 2 23" xfId="1427"/>
    <cellStyle name="40% - Акцент4 2 24" xfId="1428"/>
    <cellStyle name="40% - Акцент4 2 25" xfId="1429"/>
    <cellStyle name="40% - Акцент4 2 26" xfId="1430"/>
    <cellStyle name="40% - Акцент4 2 27" xfId="1431"/>
    <cellStyle name="40% - Акцент4 2 28" xfId="1432"/>
    <cellStyle name="40% - Акцент4 2 29" xfId="1433"/>
    <cellStyle name="40% - Акцент4 2 3" xfId="1434"/>
    <cellStyle name="40% - Акцент4 2 30" xfId="1435"/>
    <cellStyle name="40% - Акцент4 2 31" xfId="1436"/>
    <cellStyle name="40% - Акцент4 2 32" xfId="1437"/>
    <cellStyle name="40% - Акцент4 2 33" xfId="1438"/>
    <cellStyle name="40% - Акцент4 2 34" xfId="1439"/>
    <cellStyle name="40% - Акцент4 2 35" xfId="1440"/>
    <cellStyle name="40% - Акцент4 2 36" xfId="1441"/>
    <cellStyle name="40% - Акцент4 2 37" xfId="1442"/>
    <cellStyle name="40% - Акцент4 2 38" xfId="1443"/>
    <cellStyle name="40% - Акцент4 2 39" xfId="1444"/>
    <cellStyle name="40% - Акцент4 2 4" xfId="1445"/>
    <cellStyle name="40% - Акцент4 2 40" xfId="1446"/>
    <cellStyle name="40% - Акцент4 2 41" xfId="1447"/>
    <cellStyle name="40% - Акцент4 2 42" xfId="1448"/>
    <cellStyle name="40% - Акцент4 2 43" xfId="1449"/>
    <cellStyle name="40% - Акцент4 2 44" xfId="1450"/>
    <cellStyle name="40% - Акцент4 2 45" xfId="1451"/>
    <cellStyle name="40% - Акцент4 2 46" xfId="1452"/>
    <cellStyle name="40% - Акцент4 2 47" xfId="1453"/>
    <cellStyle name="40% - Акцент4 2 48" xfId="1454"/>
    <cellStyle name="40% - Акцент4 2 49" xfId="1455"/>
    <cellStyle name="40% - Акцент4 2 5" xfId="1456"/>
    <cellStyle name="40% - Акцент4 2 50" xfId="1457"/>
    <cellStyle name="40% - Акцент4 2 51" xfId="1458"/>
    <cellStyle name="40% - Акцент4 2 52" xfId="1459"/>
    <cellStyle name="40% - Акцент4 2 53" xfId="1460"/>
    <cellStyle name="40% - Акцент4 2 54" xfId="1461"/>
    <cellStyle name="40% - Акцент4 2 55" xfId="1462"/>
    <cellStyle name="40% - Акцент4 2 56" xfId="1463"/>
    <cellStyle name="40% - Акцент4 2 57" xfId="1464"/>
    <cellStyle name="40% - Акцент4 2 58" xfId="1465"/>
    <cellStyle name="40% - Акцент4 2 59" xfId="1466"/>
    <cellStyle name="40% - Акцент4 2 6" xfId="1467"/>
    <cellStyle name="40% - Акцент4 2 60" xfId="1468"/>
    <cellStyle name="40% - Акцент4 2 61" xfId="1469"/>
    <cellStyle name="40% - Акцент4 2 62" xfId="1470"/>
    <cellStyle name="40% - Акцент4 2 63" xfId="1471"/>
    <cellStyle name="40% - Акцент4 2 64" xfId="1472"/>
    <cellStyle name="40% - Акцент4 2 65" xfId="1473"/>
    <cellStyle name="40% - Акцент4 2 66" xfId="1474"/>
    <cellStyle name="40% - Акцент4 2 67" xfId="1475"/>
    <cellStyle name="40% - Акцент4 2 68" xfId="1476"/>
    <cellStyle name="40% - Акцент4 2 69" xfId="1477"/>
    <cellStyle name="40% - Акцент4 2 7" xfId="1478"/>
    <cellStyle name="40% - Акцент4 2 70" xfId="1479"/>
    <cellStyle name="40% - Акцент4 2 71" xfId="1480"/>
    <cellStyle name="40% - Акцент4 2 8" xfId="1481"/>
    <cellStyle name="40% - Акцент4 2 9" xfId="1482"/>
    <cellStyle name="40% - Акцент4 20" xfId="1483"/>
    <cellStyle name="40% - Акцент4 21" xfId="1484"/>
    <cellStyle name="40% - Акцент4 22" xfId="1485"/>
    <cellStyle name="40% - Акцент4 23" xfId="1486"/>
    <cellStyle name="40% - Акцент4 24" xfId="1487"/>
    <cellStyle name="40% - Акцент4 25" xfId="1488"/>
    <cellStyle name="40% - Акцент4 26" xfId="1489"/>
    <cellStyle name="40% - Акцент4 27" xfId="1490"/>
    <cellStyle name="40% - Акцент4 28" xfId="1491"/>
    <cellStyle name="40% - Акцент4 29" xfId="1492"/>
    <cellStyle name="40% - Акцент4 29 2" xfId="1493"/>
    <cellStyle name="40% - Акцент4 29 3" xfId="1494"/>
    <cellStyle name="40% - Акцент4 29 4" xfId="1495"/>
    <cellStyle name="40% - Акцент4 3" xfId="1496"/>
    <cellStyle name="40% - Акцент4 30" xfId="1497"/>
    <cellStyle name="40% - Акцент4 30 2" xfId="1498"/>
    <cellStyle name="40% - Акцент4 31" xfId="1499"/>
    <cellStyle name="40% - Акцент4 31 2" xfId="1500"/>
    <cellStyle name="40% - Акцент4 32" xfId="1501"/>
    <cellStyle name="40% - Акцент4 33" xfId="1502"/>
    <cellStyle name="40% - Акцент4 34" xfId="1503"/>
    <cellStyle name="40% - Акцент4 34 2" xfId="1504"/>
    <cellStyle name="40% - Акцент4 35" xfId="1505"/>
    <cellStyle name="40% - Акцент4 35 2" xfId="1506"/>
    <cellStyle name="40% - Акцент4 36" xfId="1507"/>
    <cellStyle name="40% - Акцент4 36 2" xfId="1508"/>
    <cellStyle name="40% - Акцент4 37" xfId="1509"/>
    <cellStyle name="40% - Акцент4 38" xfId="1510"/>
    <cellStyle name="40% - Акцент4 39" xfId="1511"/>
    <cellStyle name="40% - Акцент4 4" xfId="1512"/>
    <cellStyle name="40% - Акцент4 40" xfId="1513"/>
    <cellStyle name="40% - Акцент4 41" xfId="1514"/>
    <cellStyle name="40% - Акцент4 42" xfId="1515"/>
    <cellStyle name="40% - Акцент4 42 2" xfId="1516"/>
    <cellStyle name="40% - Акцент4 43" xfId="1517"/>
    <cellStyle name="40% - Акцент4 44" xfId="1518"/>
    <cellStyle name="40% - Акцент4 45" xfId="1519"/>
    <cellStyle name="40% - Акцент4 46" xfId="1520"/>
    <cellStyle name="40% - Акцент4 47" xfId="1521"/>
    <cellStyle name="40% - Акцент4 48" xfId="1522"/>
    <cellStyle name="40% - Акцент4 48 2" xfId="1523"/>
    <cellStyle name="40% - Акцент4 48 3" xfId="1524"/>
    <cellStyle name="40% - Акцент4 48 4" xfId="1525"/>
    <cellStyle name="40% - Акцент4 49" xfId="1526"/>
    <cellStyle name="40% - Акцент4 49 2" xfId="1527"/>
    <cellStyle name="40% - Акцент4 49 3" xfId="1528"/>
    <cellStyle name="40% - Акцент4 49 4" xfId="1529"/>
    <cellStyle name="40% - Акцент4 5" xfId="1530"/>
    <cellStyle name="40% - Акцент4 50" xfId="1531"/>
    <cellStyle name="40% - Акцент4 50 2" xfId="1532"/>
    <cellStyle name="40% - Акцент4 51" xfId="1533"/>
    <cellStyle name="40% - Акцент4 51 2" xfId="1534"/>
    <cellStyle name="40% - Акцент4 52" xfId="1535"/>
    <cellStyle name="40% - Акцент4 53" xfId="1536"/>
    <cellStyle name="40% - Акцент4 54" xfId="1537"/>
    <cellStyle name="40% - Акцент4 55" xfId="1538"/>
    <cellStyle name="40% - Акцент4 56" xfId="1539"/>
    <cellStyle name="40% - Акцент4 57" xfId="1540"/>
    <cellStyle name="40% - Акцент4 58" xfId="1541"/>
    <cellStyle name="40% - Акцент4 59" xfId="1542"/>
    <cellStyle name="40% - Акцент4 6" xfId="1543"/>
    <cellStyle name="40% - Акцент4 60" xfId="1544"/>
    <cellStyle name="40% - Акцент4 61" xfId="1545"/>
    <cellStyle name="40% - Акцент4 62" xfId="1546"/>
    <cellStyle name="40% - Акцент4 63" xfId="1547"/>
    <cellStyle name="40% - Акцент4 64" xfId="1548"/>
    <cellStyle name="40% - Акцент4 65" xfId="1549"/>
    <cellStyle name="40% - Акцент4 66" xfId="1550"/>
    <cellStyle name="40% - Акцент4 67" xfId="1551"/>
    <cellStyle name="40% - Акцент4 7" xfId="1552"/>
    <cellStyle name="40% - Акцент4 8" xfId="1553"/>
    <cellStyle name="40% - Акцент4 9" xfId="1554"/>
    <cellStyle name="40% — акцент5" xfId="1555"/>
    <cellStyle name="40% - Акцент5 10" xfId="1556"/>
    <cellStyle name="40% - Акцент5 11" xfId="1557"/>
    <cellStyle name="40% - Акцент5 12" xfId="1558"/>
    <cellStyle name="40% - Акцент5 13" xfId="1559"/>
    <cellStyle name="40% - Акцент5 14" xfId="1560"/>
    <cellStyle name="40% - Акцент5 15" xfId="1561"/>
    <cellStyle name="40% - Акцент5 16" xfId="1562"/>
    <cellStyle name="40% - Акцент5 17" xfId="1563"/>
    <cellStyle name="40% - Акцент5 18" xfId="1564"/>
    <cellStyle name="40% - Акцент5 19" xfId="1565"/>
    <cellStyle name="40% - Акцент5 2" xfId="1566"/>
    <cellStyle name="40% - Акцент5 2 10" xfId="1567"/>
    <cellStyle name="40% - Акцент5 2 11" xfId="1568"/>
    <cellStyle name="40% - Акцент5 2 12" xfId="1569"/>
    <cellStyle name="40% - Акцент5 2 13" xfId="1570"/>
    <cellStyle name="40% - Акцент5 2 14" xfId="1571"/>
    <cellStyle name="40% - Акцент5 2 15" xfId="1572"/>
    <cellStyle name="40% - Акцент5 2 16" xfId="1573"/>
    <cellStyle name="40% - Акцент5 2 17" xfId="1574"/>
    <cellStyle name="40% - Акцент5 2 18" xfId="1575"/>
    <cellStyle name="40% - Акцент5 2 19" xfId="1576"/>
    <cellStyle name="40% - Акцент5 2 2" xfId="1577"/>
    <cellStyle name="40% - Акцент5 2 20" xfId="1578"/>
    <cellStyle name="40% - Акцент5 2 21" xfId="1579"/>
    <cellStyle name="40% - Акцент5 2 22" xfId="1580"/>
    <cellStyle name="40% - Акцент5 2 23" xfId="1581"/>
    <cellStyle name="40% - Акцент5 2 24" xfId="1582"/>
    <cellStyle name="40% - Акцент5 2 25" xfId="1583"/>
    <cellStyle name="40% - Акцент5 2 26" xfId="1584"/>
    <cellStyle name="40% - Акцент5 2 27" xfId="1585"/>
    <cellStyle name="40% - Акцент5 2 28" xfId="1586"/>
    <cellStyle name="40% - Акцент5 2 29" xfId="1587"/>
    <cellStyle name="40% - Акцент5 2 3" xfId="1588"/>
    <cellStyle name="40% - Акцент5 2 30" xfId="1589"/>
    <cellStyle name="40% - Акцент5 2 31" xfId="1590"/>
    <cellStyle name="40% - Акцент5 2 32" xfId="1591"/>
    <cellStyle name="40% - Акцент5 2 33" xfId="1592"/>
    <cellStyle name="40% - Акцент5 2 34" xfId="1593"/>
    <cellStyle name="40% - Акцент5 2 35" xfId="1594"/>
    <cellStyle name="40% - Акцент5 2 36" xfId="1595"/>
    <cellStyle name="40% - Акцент5 2 37" xfId="1596"/>
    <cellStyle name="40% - Акцент5 2 38" xfId="1597"/>
    <cellStyle name="40% - Акцент5 2 39" xfId="1598"/>
    <cellStyle name="40% - Акцент5 2 4" xfId="1599"/>
    <cellStyle name="40% - Акцент5 2 40" xfId="1600"/>
    <cellStyle name="40% - Акцент5 2 41" xfId="1601"/>
    <cellStyle name="40% - Акцент5 2 42" xfId="1602"/>
    <cellStyle name="40% - Акцент5 2 43" xfId="1603"/>
    <cellStyle name="40% - Акцент5 2 44" xfId="1604"/>
    <cellStyle name="40% - Акцент5 2 45" xfId="1605"/>
    <cellStyle name="40% - Акцент5 2 46" xfId="1606"/>
    <cellStyle name="40% - Акцент5 2 47" xfId="1607"/>
    <cellStyle name="40% - Акцент5 2 48" xfId="1608"/>
    <cellStyle name="40% - Акцент5 2 49" xfId="1609"/>
    <cellStyle name="40% - Акцент5 2 5" xfId="1610"/>
    <cellStyle name="40% - Акцент5 2 50" xfId="1611"/>
    <cellStyle name="40% - Акцент5 2 51" xfId="1612"/>
    <cellStyle name="40% - Акцент5 2 52" xfId="1613"/>
    <cellStyle name="40% - Акцент5 2 53" xfId="1614"/>
    <cellStyle name="40% - Акцент5 2 54" xfId="1615"/>
    <cellStyle name="40% - Акцент5 2 55" xfId="1616"/>
    <cellStyle name="40% - Акцент5 2 56" xfId="1617"/>
    <cellStyle name="40% - Акцент5 2 57" xfId="1618"/>
    <cellStyle name="40% - Акцент5 2 58" xfId="1619"/>
    <cellStyle name="40% - Акцент5 2 59" xfId="1620"/>
    <cellStyle name="40% - Акцент5 2 6" xfId="1621"/>
    <cellStyle name="40% - Акцент5 2 60" xfId="1622"/>
    <cellStyle name="40% - Акцент5 2 61" xfId="1623"/>
    <cellStyle name="40% - Акцент5 2 62" xfId="1624"/>
    <cellStyle name="40% - Акцент5 2 63" xfId="1625"/>
    <cellStyle name="40% - Акцент5 2 64" xfId="1626"/>
    <cellStyle name="40% - Акцент5 2 65" xfId="1627"/>
    <cellStyle name="40% - Акцент5 2 66" xfId="1628"/>
    <cellStyle name="40% - Акцент5 2 67" xfId="1629"/>
    <cellStyle name="40% - Акцент5 2 68" xfId="1630"/>
    <cellStyle name="40% - Акцент5 2 69" xfId="1631"/>
    <cellStyle name="40% - Акцент5 2 7" xfId="1632"/>
    <cellStyle name="40% - Акцент5 2 70" xfId="1633"/>
    <cellStyle name="40% - Акцент5 2 71" xfId="1634"/>
    <cellStyle name="40% - Акцент5 2 8" xfId="1635"/>
    <cellStyle name="40% - Акцент5 2 9" xfId="1636"/>
    <cellStyle name="40% - Акцент5 20" xfId="1637"/>
    <cellStyle name="40% - Акцент5 21" xfId="1638"/>
    <cellStyle name="40% - Акцент5 22" xfId="1639"/>
    <cellStyle name="40% - Акцент5 23" xfId="1640"/>
    <cellStyle name="40% - Акцент5 24" xfId="1641"/>
    <cellStyle name="40% - Акцент5 25" xfId="1642"/>
    <cellStyle name="40% - Акцент5 26" xfId="1643"/>
    <cellStyle name="40% - Акцент5 27" xfId="1644"/>
    <cellStyle name="40% - Акцент5 28" xfId="1645"/>
    <cellStyle name="40% - Акцент5 29" xfId="1646"/>
    <cellStyle name="40% - Акцент5 29 2" xfId="1647"/>
    <cellStyle name="40% - Акцент5 29 3" xfId="1648"/>
    <cellStyle name="40% - Акцент5 29 4" xfId="1649"/>
    <cellStyle name="40% - Акцент5 3" xfId="1650"/>
    <cellStyle name="40% - Акцент5 30" xfId="1651"/>
    <cellStyle name="40% - Акцент5 30 2" xfId="1652"/>
    <cellStyle name="40% - Акцент5 31" xfId="1653"/>
    <cellStyle name="40% - Акцент5 31 2" xfId="1654"/>
    <cellStyle name="40% - Акцент5 32" xfId="1655"/>
    <cellStyle name="40% - Акцент5 33" xfId="1656"/>
    <cellStyle name="40% - Акцент5 34" xfId="1657"/>
    <cellStyle name="40% - Акцент5 34 2" xfId="1658"/>
    <cellStyle name="40% - Акцент5 35" xfId="1659"/>
    <cellStyle name="40% - Акцент5 35 2" xfId="1660"/>
    <cellStyle name="40% - Акцент5 36" xfId="1661"/>
    <cellStyle name="40% - Акцент5 36 2" xfId="1662"/>
    <cellStyle name="40% - Акцент5 37" xfId="1663"/>
    <cellStyle name="40% - Акцент5 38" xfId="1664"/>
    <cellStyle name="40% - Акцент5 39" xfId="1665"/>
    <cellStyle name="40% - Акцент5 4" xfId="1666"/>
    <cellStyle name="40% - Акцент5 40" xfId="1667"/>
    <cellStyle name="40% - Акцент5 41" xfId="1668"/>
    <cellStyle name="40% - Акцент5 42" xfId="1669"/>
    <cellStyle name="40% - Акцент5 42 2" xfId="1670"/>
    <cellStyle name="40% - Акцент5 43" xfId="1671"/>
    <cellStyle name="40% - Акцент5 44" xfId="1672"/>
    <cellStyle name="40% - Акцент5 45" xfId="1673"/>
    <cellStyle name="40% - Акцент5 46" xfId="1674"/>
    <cellStyle name="40% - Акцент5 47" xfId="1675"/>
    <cellStyle name="40% - Акцент5 48" xfId="1676"/>
    <cellStyle name="40% - Акцент5 48 2" xfId="1677"/>
    <cellStyle name="40% - Акцент5 48 3" xfId="1678"/>
    <cellStyle name="40% - Акцент5 48 4" xfId="1679"/>
    <cellStyle name="40% - Акцент5 49" xfId="1680"/>
    <cellStyle name="40% - Акцент5 49 2" xfId="1681"/>
    <cellStyle name="40% - Акцент5 49 3" xfId="1682"/>
    <cellStyle name="40% - Акцент5 49 4" xfId="1683"/>
    <cellStyle name="40% - Акцент5 5" xfId="1684"/>
    <cellStyle name="40% - Акцент5 50" xfId="1685"/>
    <cellStyle name="40% - Акцент5 50 2" xfId="1686"/>
    <cellStyle name="40% - Акцент5 51" xfId="1687"/>
    <cellStyle name="40% - Акцент5 51 2" xfId="1688"/>
    <cellStyle name="40% - Акцент5 52" xfId="1689"/>
    <cellStyle name="40% - Акцент5 53" xfId="1690"/>
    <cellStyle name="40% - Акцент5 54" xfId="1691"/>
    <cellStyle name="40% - Акцент5 55" xfId="1692"/>
    <cellStyle name="40% - Акцент5 56" xfId="1693"/>
    <cellStyle name="40% - Акцент5 57" xfId="1694"/>
    <cellStyle name="40% - Акцент5 58" xfId="1695"/>
    <cellStyle name="40% - Акцент5 59" xfId="1696"/>
    <cellStyle name="40% - Акцент5 6" xfId="1697"/>
    <cellStyle name="40% - Акцент5 60" xfId="1698"/>
    <cellStyle name="40% - Акцент5 61" xfId="1699"/>
    <cellStyle name="40% - Акцент5 62" xfId="1700"/>
    <cellStyle name="40% - Акцент5 63" xfId="1701"/>
    <cellStyle name="40% - Акцент5 64" xfId="1702"/>
    <cellStyle name="40% - Акцент5 65" xfId="1703"/>
    <cellStyle name="40% - Акцент5 66" xfId="1704"/>
    <cellStyle name="40% - Акцент5 67" xfId="1705"/>
    <cellStyle name="40% - Акцент5 7" xfId="1706"/>
    <cellStyle name="40% - Акцент5 8" xfId="1707"/>
    <cellStyle name="40% - Акцент5 9" xfId="1708"/>
    <cellStyle name="40% — акцент6" xfId="1709"/>
    <cellStyle name="40% - Акцент6 10" xfId="1710"/>
    <cellStyle name="40% - Акцент6 11" xfId="1711"/>
    <cellStyle name="40% - Акцент6 12" xfId="1712"/>
    <cellStyle name="40% - Акцент6 13" xfId="1713"/>
    <cellStyle name="40% - Акцент6 14" xfId="1714"/>
    <cellStyle name="40% - Акцент6 15" xfId="1715"/>
    <cellStyle name="40% - Акцент6 16" xfId="1716"/>
    <cellStyle name="40% - Акцент6 17" xfId="1717"/>
    <cellStyle name="40% - Акцент6 18" xfId="1718"/>
    <cellStyle name="40% - Акцент6 19" xfId="1719"/>
    <cellStyle name="40% - Акцент6 2" xfId="1720"/>
    <cellStyle name="40% - Акцент6 2 10" xfId="1721"/>
    <cellStyle name="40% - Акцент6 2 11" xfId="1722"/>
    <cellStyle name="40% - Акцент6 2 12" xfId="1723"/>
    <cellStyle name="40% - Акцент6 2 13" xfId="1724"/>
    <cellStyle name="40% - Акцент6 2 14" xfId="1725"/>
    <cellStyle name="40% - Акцент6 2 15" xfId="1726"/>
    <cellStyle name="40% - Акцент6 2 16" xfId="1727"/>
    <cellStyle name="40% - Акцент6 2 17" xfId="1728"/>
    <cellStyle name="40% - Акцент6 2 18" xfId="1729"/>
    <cellStyle name="40% - Акцент6 2 19" xfId="1730"/>
    <cellStyle name="40% - Акцент6 2 2" xfId="1731"/>
    <cellStyle name="40% - Акцент6 2 20" xfId="1732"/>
    <cellStyle name="40% - Акцент6 2 21" xfId="1733"/>
    <cellStyle name="40% - Акцент6 2 22" xfId="1734"/>
    <cellStyle name="40% - Акцент6 2 23" xfId="1735"/>
    <cellStyle name="40% - Акцент6 2 24" xfId="1736"/>
    <cellStyle name="40% - Акцент6 2 25" xfId="1737"/>
    <cellStyle name="40% - Акцент6 2 26" xfId="1738"/>
    <cellStyle name="40% - Акцент6 2 27" xfId="1739"/>
    <cellStyle name="40% - Акцент6 2 28" xfId="1740"/>
    <cellStyle name="40% - Акцент6 2 29" xfId="1741"/>
    <cellStyle name="40% - Акцент6 2 3" xfId="1742"/>
    <cellStyle name="40% - Акцент6 2 30" xfId="1743"/>
    <cellStyle name="40% - Акцент6 2 31" xfId="1744"/>
    <cellStyle name="40% - Акцент6 2 32" xfId="1745"/>
    <cellStyle name="40% - Акцент6 2 33" xfId="1746"/>
    <cellStyle name="40% - Акцент6 2 34" xfId="1747"/>
    <cellStyle name="40% - Акцент6 2 35" xfId="1748"/>
    <cellStyle name="40% - Акцент6 2 36" xfId="1749"/>
    <cellStyle name="40% - Акцент6 2 37" xfId="1750"/>
    <cellStyle name="40% - Акцент6 2 38" xfId="1751"/>
    <cellStyle name="40% - Акцент6 2 39" xfId="1752"/>
    <cellStyle name="40% - Акцент6 2 4" xfId="1753"/>
    <cellStyle name="40% - Акцент6 2 40" xfId="1754"/>
    <cellStyle name="40% - Акцент6 2 41" xfId="1755"/>
    <cellStyle name="40% - Акцент6 2 42" xfId="1756"/>
    <cellStyle name="40% - Акцент6 2 43" xfId="1757"/>
    <cellStyle name="40% - Акцент6 2 44" xfId="1758"/>
    <cellStyle name="40% - Акцент6 2 45" xfId="1759"/>
    <cellStyle name="40% - Акцент6 2 46" xfId="1760"/>
    <cellStyle name="40% - Акцент6 2 47" xfId="1761"/>
    <cellStyle name="40% - Акцент6 2 48" xfId="1762"/>
    <cellStyle name="40% - Акцент6 2 49" xfId="1763"/>
    <cellStyle name="40% - Акцент6 2 5" xfId="1764"/>
    <cellStyle name="40% - Акцент6 2 50" xfId="1765"/>
    <cellStyle name="40% - Акцент6 2 51" xfId="1766"/>
    <cellStyle name="40% - Акцент6 2 52" xfId="1767"/>
    <cellStyle name="40% - Акцент6 2 53" xfId="1768"/>
    <cellStyle name="40% - Акцент6 2 54" xfId="1769"/>
    <cellStyle name="40% - Акцент6 2 55" xfId="1770"/>
    <cellStyle name="40% - Акцент6 2 56" xfId="1771"/>
    <cellStyle name="40% - Акцент6 2 57" xfId="1772"/>
    <cellStyle name="40% - Акцент6 2 58" xfId="1773"/>
    <cellStyle name="40% - Акцент6 2 59" xfId="1774"/>
    <cellStyle name="40% - Акцент6 2 6" xfId="1775"/>
    <cellStyle name="40% - Акцент6 2 60" xfId="1776"/>
    <cellStyle name="40% - Акцент6 2 61" xfId="1777"/>
    <cellStyle name="40% - Акцент6 2 62" xfId="1778"/>
    <cellStyle name="40% - Акцент6 2 63" xfId="1779"/>
    <cellStyle name="40% - Акцент6 2 64" xfId="1780"/>
    <cellStyle name="40% - Акцент6 2 65" xfId="1781"/>
    <cellStyle name="40% - Акцент6 2 66" xfId="1782"/>
    <cellStyle name="40% - Акцент6 2 67" xfId="1783"/>
    <cellStyle name="40% - Акцент6 2 68" xfId="1784"/>
    <cellStyle name="40% - Акцент6 2 69" xfId="1785"/>
    <cellStyle name="40% - Акцент6 2 7" xfId="1786"/>
    <cellStyle name="40% - Акцент6 2 70" xfId="1787"/>
    <cellStyle name="40% - Акцент6 2 71" xfId="1788"/>
    <cellStyle name="40% - Акцент6 2 8" xfId="1789"/>
    <cellStyle name="40% - Акцент6 2 9" xfId="1790"/>
    <cellStyle name="40% - Акцент6 20" xfId="1791"/>
    <cellStyle name="40% - Акцент6 21" xfId="1792"/>
    <cellStyle name="40% - Акцент6 22" xfId="1793"/>
    <cellStyle name="40% - Акцент6 23" xfId="1794"/>
    <cellStyle name="40% - Акцент6 24" xfId="1795"/>
    <cellStyle name="40% - Акцент6 25" xfId="1796"/>
    <cellStyle name="40% - Акцент6 26" xfId="1797"/>
    <cellStyle name="40% - Акцент6 27" xfId="1798"/>
    <cellStyle name="40% - Акцент6 28" xfId="1799"/>
    <cellStyle name="40% - Акцент6 29" xfId="1800"/>
    <cellStyle name="40% - Акцент6 29 2" xfId="1801"/>
    <cellStyle name="40% - Акцент6 29 3" xfId="1802"/>
    <cellStyle name="40% - Акцент6 29 4" xfId="1803"/>
    <cellStyle name="40% - Акцент6 3" xfId="1804"/>
    <cellStyle name="40% - Акцент6 30" xfId="1805"/>
    <cellStyle name="40% - Акцент6 30 2" xfId="1806"/>
    <cellStyle name="40% - Акцент6 31" xfId="1807"/>
    <cellStyle name="40% - Акцент6 31 2" xfId="1808"/>
    <cellStyle name="40% - Акцент6 32" xfId="1809"/>
    <cellStyle name="40% - Акцент6 33" xfId="1810"/>
    <cellStyle name="40% - Акцент6 34" xfId="1811"/>
    <cellStyle name="40% - Акцент6 34 2" xfId="1812"/>
    <cellStyle name="40% - Акцент6 35" xfId="1813"/>
    <cellStyle name="40% - Акцент6 35 2" xfId="1814"/>
    <cellStyle name="40% - Акцент6 36" xfId="1815"/>
    <cellStyle name="40% - Акцент6 36 2" xfId="1816"/>
    <cellStyle name="40% - Акцент6 37" xfId="1817"/>
    <cellStyle name="40% - Акцент6 38" xfId="1818"/>
    <cellStyle name="40% - Акцент6 39" xfId="1819"/>
    <cellStyle name="40% - Акцент6 4" xfId="1820"/>
    <cellStyle name="40% - Акцент6 40" xfId="1821"/>
    <cellStyle name="40% - Акцент6 41" xfId="1822"/>
    <cellStyle name="40% - Акцент6 42" xfId="1823"/>
    <cellStyle name="40% - Акцент6 42 2" xfId="1824"/>
    <cellStyle name="40% - Акцент6 43" xfId="1825"/>
    <cellStyle name="40% - Акцент6 44" xfId="1826"/>
    <cellStyle name="40% - Акцент6 45" xfId="1827"/>
    <cellStyle name="40% - Акцент6 46" xfId="1828"/>
    <cellStyle name="40% - Акцент6 47" xfId="1829"/>
    <cellStyle name="40% - Акцент6 48" xfId="1830"/>
    <cellStyle name="40% - Акцент6 48 2" xfId="1831"/>
    <cellStyle name="40% - Акцент6 48 3" xfId="1832"/>
    <cellStyle name="40% - Акцент6 48 4" xfId="1833"/>
    <cellStyle name="40% - Акцент6 49" xfId="1834"/>
    <cellStyle name="40% - Акцент6 49 2" xfId="1835"/>
    <cellStyle name="40% - Акцент6 49 3" xfId="1836"/>
    <cellStyle name="40% - Акцент6 49 4" xfId="1837"/>
    <cellStyle name="40% - Акцент6 5" xfId="1838"/>
    <cellStyle name="40% - Акцент6 50" xfId="1839"/>
    <cellStyle name="40% - Акцент6 50 2" xfId="1840"/>
    <cellStyle name="40% - Акцент6 51" xfId="1841"/>
    <cellStyle name="40% - Акцент6 51 2" xfId="1842"/>
    <cellStyle name="40% - Акцент6 52" xfId="1843"/>
    <cellStyle name="40% - Акцент6 53" xfId="1844"/>
    <cellStyle name="40% - Акцент6 54" xfId="1845"/>
    <cellStyle name="40% - Акцент6 55" xfId="1846"/>
    <cellStyle name="40% - Акцент6 56" xfId="1847"/>
    <cellStyle name="40% - Акцент6 57" xfId="1848"/>
    <cellStyle name="40% - Акцент6 58" xfId="1849"/>
    <cellStyle name="40% - Акцент6 59" xfId="1850"/>
    <cellStyle name="40% - Акцент6 6" xfId="1851"/>
    <cellStyle name="40% - Акцент6 60" xfId="1852"/>
    <cellStyle name="40% - Акцент6 61" xfId="1853"/>
    <cellStyle name="40% - Акцент6 62" xfId="1854"/>
    <cellStyle name="40% - Акцент6 63" xfId="1855"/>
    <cellStyle name="40% - Акцент6 64" xfId="1856"/>
    <cellStyle name="40% - Акцент6 65" xfId="1857"/>
    <cellStyle name="40% - Акцент6 66" xfId="1858"/>
    <cellStyle name="40% - Акцент6 67" xfId="1859"/>
    <cellStyle name="40% - Акцент6 7" xfId="1860"/>
    <cellStyle name="40% - Акцент6 8" xfId="1861"/>
    <cellStyle name="40% - Акцент6 9" xfId="1862"/>
    <cellStyle name="60% — акцент1" xfId="1863"/>
    <cellStyle name="60% — акцент2" xfId="1864"/>
    <cellStyle name="60% — акцент3" xfId="1865"/>
    <cellStyle name="60% — акцент4" xfId="1866"/>
    <cellStyle name="60% — акцент5" xfId="1867"/>
    <cellStyle name="60% — акцент6" xfId="1868"/>
    <cellStyle name="Heading 1" xfId="1869"/>
    <cellStyle name="Heading 3" xfId="1870"/>
    <cellStyle name="Акцент1" xfId="1871"/>
    <cellStyle name="Акцент2" xfId="1872"/>
    <cellStyle name="Акцент3" xfId="1873"/>
    <cellStyle name="Акцент4" xfId="1874"/>
    <cellStyle name="Акцент5" xfId="1875"/>
    <cellStyle name="Акцент6" xfId="1876"/>
    <cellStyle name="Ввод " xfId="1877"/>
    <cellStyle name="Вывод" xfId="1878"/>
    <cellStyle name="Вычисление" xfId="1879"/>
    <cellStyle name="Currency" xfId="1880"/>
    <cellStyle name="Currency [0]" xfId="1881"/>
    <cellStyle name="Заголовок 1" xfId="1882"/>
    <cellStyle name="Заголовок 2" xfId="1883"/>
    <cellStyle name="Заголовок 3" xfId="1884"/>
    <cellStyle name="Заголовок 4" xfId="1885"/>
    <cellStyle name="Итог" xfId="1886"/>
    <cellStyle name="Контрольная ячейка" xfId="1887"/>
    <cellStyle name="Название" xfId="1888"/>
    <cellStyle name="Нейтральный" xfId="1889"/>
    <cellStyle name="Плохой" xfId="1890"/>
    <cellStyle name="Пояснение" xfId="1891"/>
    <cellStyle name="Примечание" xfId="1892"/>
    <cellStyle name="Примечание 10" xfId="1893"/>
    <cellStyle name="Примечание 11" xfId="1894"/>
    <cellStyle name="Примечание 12" xfId="1895"/>
    <cellStyle name="Примечание 13" xfId="1896"/>
    <cellStyle name="Примечание 14" xfId="1897"/>
    <cellStyle name="Примечание 15" xfId="1898"/>
    <cellStyle name="Примечание 16" xfId="1899"/>
    <cellStyle name="Примечание 17" xfId="1900"/>
    <cellStyle name="Примечание 18" xfId="1901"/>
    <cellStyle name="Примечание 19" xfId="1902"/>
    <cellStyle name="Примечание 2" xfId="1903"/>
    <cellStyle name="Примечание 2 10" xfId="1904"/>
    <cellStyle name="Примечание 2 11" xfId="1905"/>
    <cellStyle name="Примечание 2 12" xfId="1906"/>
    <cellStyle name="Примечание 2 13" xfId="1907"/>
    <cellStyle name="Примечание 2 14" xfId="1908"/>
    <cellStyle name="Примечание 2 15" xfId="1909"/>
    <cellStyle name="Примечание 2 16" xfId="1910"/>
    <cellStyle name="Примечание 2 17" xfId="1911"/>
    <cellStyle name="Примечание 2 18" xfId="1912"/>
    <cellStyle name="Примечание 2 19" xfId="1913"/>
    <cellStyle name="Примечание 2 2" xfId="1914"/>
    <cellStyle name="Примечание 2 20" xfId="1915"/>
    <cellStyle name="Примечание 2 21" xfId="1916"/>
    <cellStyle name="Примечание 2 22" xfId="1917"/>
    <cellStyle name="Примечание 2 23" xfId="1918"/>
    <cellStyle name="Примечание 2 24" xfId="1919"/>
    <cellStyle name="Примечание 2 25" xfId="1920"/>
    <cellStyle name="Примечание 2 26" xfId="1921"/>
    <cellStyle name="Примечание 2 27" xfId="1922"/>
    <cellStyle name="Примечание 2 28" xfId="1923"/>
    <cellStyle name="Примечание 2 29" xfId="1924"/>
    <cellStyle name="Примечание 2 3" xfId="1925"/>
    <cellStyle name="Примечание 2 30" xfId="1926"/>
    <cellStyle name="Примечание 2 31" xfId="1927"/>
    <cellStyle name="Примечание 2 32" xfId="1928"/>
    <cellStyle name="Примечание 2 33" xfId="1929"/>
    <cellStyle name="Примечание 2 34" xfId="1930"/>
    <cellStyle name="Примечание 2 35" xfId="1931"/>
    <cellStyle name="Примечание 2 36" xfId="1932"/>
    <cellStyle name="Примечание 2 37" xfId="1933"/>
    <cellStyle name="Примечание 2 38" xfId="1934"/>
    <cellStyle name="Примечание 2 39" xfId="1935"/>
    <cellStyle name="Примечание 2 4" xfId="1936"/>
    <cellStyle name="Примечание 2 40" xfId="1937"/>
    <cellStyle name="Примечание 2 41" xfId="1938"/>
    <cellStyle name="Примечание 2 42" xfId="1939"/>
    <cellStyle name="Примечание 2 43" xfId="1940"/>
    <cellStyle name="Примечание 2 44" xfId="1941"/>
    <cellStyle name="Примечание 2 45" xfId="1942"/>
    <cellStyle name="Примечание 2 46" xfId="1943"/>
    <cellStyle name="Примечание 2 47" xfId="1944"/>
    <cellStyle name="Примечание 2 48" xfId="1945"/>
    <cellStyle name="Примечание 2 49" xfId="1946"/>
    <cellStyle name="Примечание 2 5" xfId="1947"/>
    <cellStyle name="Примечание 2 50" xfId="1948"/>
    <cellStyle name="Примечание 2 51" xfId="1949"/>
    <cellStyle name="Примечание 2 52" xfId="1950"/>
    <cellStyle name="Примечание 2 53" xfId="1951"/>
    <cellStyle name="Примечание 2 54" xfId="1952"/>
    <cellStyle name="Примечание 2 55" xfId="1953"/>
    <cellStyle name="Примечание 2 56" xfId="1954"/>
    <cellStyle name="Примечание 2 57" xfId="1955"/>
    <cellStyle name="Примечание 2 58" xfId="1956"/>
    <cellStyle name="Примечание 2 59" xfId="1957"/>
    <cellStyle name="Примечание 2 6" xfId="1958"/>
    <cellStyle name="Примечание 2 60" xfId="1959"/>
    <cellStyle name="Примечание 2 61" xfId="1960"/>
    <cellStyle name="Примечание 2 62" xfId="1961"/>
    <cellStyle name="Примечание 2 63" xfId="1962"/>
    <cellStyle name="Примечание 2 64" xfId="1963"/>
    <cellStyle name="Примечание 2 65" xfId="1964"/>
    <cellStyle name="Примечание 2 66" xfId="1965"/>
    <cellStyle name="Примечание 2 67" xfId="1966"/>
    <cellStyle name="Примечание 2 68" xfId="1967"/>
    <cellStyle name="Примечание 2 69" xfId="1968"/>
    <cellStyle name="Примечание 2 7" xfId="1969"/>
    <cellStyle name="Примечание 2 70" xfId="1970"/>
    <cellStyle name="Примечание 2 71" xfId="1971"/>
    <cellStyle name="Примечание 2 8" xfId="1972"/>
    <cellStyle name="Примечание 2 9" xfId="1973"/>
    <cellStyle name="Примечание 20" xfId="1974"/>
    <cellStyle name="Примечание 21" xfId="1975"/>
    <cellStyle name="Примечание 22" xfId="1976"/>
    <cellStyle name="Примечание 23" xfId="1977"/>
    <cellStyle name="Примечание 24" xfId="1978"/>
    <cellStyle name="Примечание 25" xfId="1979"/>
    <cellStyle name="Примечание 26" xfId="1980"/>
    <cellStyle name="Примечание 27" xfId="1981"/>
    <cellStyle name="Примечание 28" xfId="1982"/>
    <cellStyle name="Примечание 29" xfId="1983"/>
    <cellStyle name="Примечание 29 2" xfId="1984"/>
    <cellStyle name="Примечание 29 3" xfId="1985"/>
    <cellStyle name="Примечание 29 4" xfId="1986"/>
    <cellStyle name="Примечание 3" xfId="1987"/>
    <cellStyle name="Примечание 30" xfId="1988"/>
    <cellStyle name="Примечание 30 2" xfId="1989"/>
    <cellStyle name="Примечание 31" xfId="1990"/>
    <cellStyle name="Примечание 31 2" xfId="1991"/>
    <cellStyle name="Примечание 32" xfId="1992"/>
    <cellStyle name="Примечание 33" xfId="1993"/>
    <cellStyle name="Примечание 34" xfId="1994"/>
    <cellStyle name="Примечание 34 2" xfId="1995"/>
    <cellStyle name="Примечание 35" xfId="1996"/>
    <cellStyle name="Примечание 35 2" xfId="1997"/>
    <cellStyle name="Примечание 36" xfId="1998"/>
    <cellStyle name="Примечание 36 2" xfId="1999"/>
    <cellStyle name="Примечание 37" xfId="2000"/>
    <cellStyle name="Примечание 38" xfId="2001"/>
    <cellStyle name="Примечание 39" xfId="2002"/>
    <cellStyle name="Примечание 4" xfId="2003"/>
    <cellStyle name="Примечание 40" xfId="2004"/>
    <cellStyle name="Примечание 41" xfId="2005"/>
    <cellStyle name="Примечание 42" xfId="2006"/>
    <cellStyle name="Примечание 42 2" xfId="2007"/>
    <cellStyle name="Примечание 43" xfId="2008"/>
    <cellStyle name="Примечание 44" xfId="2009"/>
    <cellStyle name="Примечание 45" xfId="2010"/>
    <cellStyle name="Примечание 46" xfId="2011"/>
    <cellStyle name="Примечание 47" xfId="2012"/>
    <cellStyle name="Примечание 48" xfId="2013"/>
    <cellStyle name="Примечание 48 2" xfId="2014"/>
    <cellStyle name="Примечание 48 3" xfId="2015"/>
    <cellStyle name="Примечание 48 4" xfId="2016"/>
    <cellStyle name="Примечание 49" xfId="2017"/>
    <cellStyle name="Примечание 49 2" xfId="2018"/>
    <cellStyle name="Примечание 49 3" xfId="2019"/>
    <cellStyle name="Примечание 49 4" xfId="2020"/>
    <cellStyle name="Примечание 5" xfId="2021"/>
    <cellStyle name="Примечание 50" xfId="2022"/>
    <cellStyle name="Примечание 50 2" xfId="2023"/>
    <cellStyle name="Примечание 51" xfId="2024"/>
    <cellStyle name="Примечание 51 2" xfId="2025"/>
    <cellStyle name="Примечание 52" xfId="2026"/>
    <cellStyle name="Примечание 53" xfId="2027"/>
    <cellStyle name="Примечание 54" xfId="2028"/>
    <cellStyle name="Примечание 55" xfId="2029"/>
    <cellStyle name="Примечание 56" xfId="2030"/>
    <cellStyle name="Примечание 57" xfId="2031"/>
    <cellStyle name="Примечание 58" xfId="2032"/>
    <cellStyle name="Примечание 59" xfId="2033"/>
    <cellStyle name="Примечание 6" xfId="2034"/>
    <cellStyle name="Примечание 60" xfId="2035"/>
    <cellStyle name="Примечание 61" xfId="2036"/>
    <cellStyle name="Примечание 62" xfId="2037"/>
    <cellStyle name="Примечание 63" xfId="2038"/>
    <cellStyle name="Примечание 64" xfId="2039"/>
    <cellStyle name="Примечание 65" xfId="2040"/>
    <cellStyle name="Примечание 66" xfId="2041"/>
    <cellStyle name="Примечание 67" xfId="2042"/>
    <cellStyle name="Примечание 7" xfId="2043"/>
    <cellStyle name="Примечание 8" xfId="2044"/>
    <cellStyle name="Примечание 9" xfId="2045"/>
    <cellStyle name="Percent" xfId="2046"/>
    <cellStyle name="Связанная ячейка" xfId="2047"/>
    <cellStyle name="Текст предупреждения" xfId="2048"/>
    <cellStyle name="Comma" xfId="2049"/>
    <cellStyle name="Comma [0]" xfId="2050"/>
    <cellStyle name="Хороший" xfId="20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7;&#1042;&#1045;&#1044;&#1045;&#1053;&#1048;&#1071;%20&#1044;&#1051;&#1071;%20&#1054;&#1058;&#1063;&#1045;&#1058;&#1054;&#1042;\&#1044;&#1077;&#1084;&#1080;&#1076;&#1086;&#1074;&#1072;%20&#1101;&#1082;&#1086;&#1085;&#1086;&#1084;&#1080;&#1089;&#1090;\&#1043;&#1059;&#1050;%202018%20&#1079;&#1072;&#1087;&#1086;&#1083;&#1085;&#1077;&#1085;&#1085;&#1099;&#1081;%20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58;&#1072;&#1088;&#1080;&#1092;%20&#1075;&#1086;&#1076;%202018%20-%20&#1082;&#1086;&#1087;&#1080;&#1103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8\&#1043;&#1059;&#1050;\&#1059;&#1087;&#1088;&#1072;&#1074;&#1083;&#1077;&#1085;&#1080;&#1077;%20&#1059;&#1054;\&#1091;&#1083;.%20&#1055;&#1083;&#1077;&#1093;&#1072;&#1085;&#1086;&#1074;&#1072;,%20&#1076;.%2054%20201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&#1099;\&#1086;&#1090;&#1095;&#1077;&#1090;&#1099;%202019\&#1058;&#1072;&#1088;&#1080;&#1092;%20&#1075;&#1086;&#1076;%2020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018 Управл"/>
      <sheetName val="2018 непоср."/>
    </sheetNames>
    <sheetDataSet>
      <sheetData sheetId="0">
        <row r="60">
          <cell r="P60">
            <v>54966.600000000006</v>
          </cell>
          <cell r="U60">
            <v>62365.950000000004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Семашко 5,2(новый тариф)"/>
    </sheetNames>
    <sheetDataSet>
      <sheetData sheetId="3">
        <row r="38">
          <cell r="EH38">
            <v>0.10966</v>
          </cell>
        </row>
        <row r="39">
          <cell r="EH39">
            <v>0.039032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ук(2015)"/>
      <sheetName val="гук(2015)"/>
      <sheetName val="ук(2016)"/>
      <sheetName val="гук(2016)"/>
      <sheetName val="Лист3"/>
      <sheetName val="Зегеля 21а"/>
      <sheetName val="Зегеля 21а СТОЯНКА"/>
      <sheetName val="Лист2"/>
      <sheetName val="Плеханова 3 с 01.09.18"/>
      <sheetName val="Лист1"/>
      <sheetName val="Шкатова, 4 с 01.06.18"/>
      <sheetName val="Семашко 5,2(новый тариф)"/>
    </sheetNames>
    <sheetDataSet>
      <sheetData sheetId="3">
        <row r="4">
          <cell r="EH4">
            <v>6453.6</v>
          </cell>
        </row>
        <row r="38">
          <cell r="EH38">
            <v>0.10966</v>
          </cell>
        </row>
        <row r="42">
          <cell r="EH42">
            <v>0.142639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по форме"/>
    </sheetNames>
    <sheetDataSet>
      <sheetData sheetId="0">
        <row r="23">
          <cell r="D23">
            <v>2904.71</v>
          </cell>
        </row>
        <row r="24">
          <cell r="D24">
            <v>-263124.91221279954</v>
          </cell>
        </row>
        <row r="25">
          <cell r="D25">
            <v>207662.9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ГУК 2019"/>
      <sheetName val="УК 2019"/>
      <sheetName val="ук(2015)"/>
      <sheetName val="гук(2015)"/>
      <sheetName val="ук(2016)"/>
      <sheetName val="Лист3"/>
      <sheetName val="Лист4"/>
      <sheetName val="гук(2016)"/>
      <sheetName val="Зегеля 21а"/>
      <sheetName val="Зегеля 21а СТОЯНКА"/>
      <sheetName val="Плеханова 3 с 01.09.18"/>
      <sheetName val="Лист1"/>
      <sheetName val="Шкатова, 4 с 01.06.18"/>
      <sheetName val="Шкатова 4 тариф 2016"/>
      <sheetName val="Семашко 5,2(новый тариф)"/>
    </sheetNames>
    <sheetDataSet>
      <sheetData sheetId="0">
        <row r="123">
          <cell r="EH123">
            <v>364850.24895360006</v>
          </cell>
        </row>
        <row r="124">
          <cell r="EH124">
            <v>405740.1036672002</v>
          </cell>
        </row>
        <row r="125">
          <cell r="EH125">
            <v>94898.89728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6"/>
  <sheetViews>
    <sheetView tabSelected="1" view="pageBreakPreview" zoomScale="60" zoomScaleNormal="90" zoomScalePageLayoutView="0" workbookViewId="0" topLeftCell="A1">
      <selection activeCell="A1" sqref="A1"/>
    </sheetView>
  </sheetViews>
  <sheetFormatPr defaultColWidth="9.140625" defaultRowHeight="15"/>
  <cols>
    <col min="1" max="1" width="9.140625" style="16" customWidth="1"/>
    <col min="2" max="2" width="62.421875" style="22" customWidth="1"/>
    <col min="3" max="3" width="24.28125" style="22" customWidth="1"/>
    <col min="4" max="4" width="67.8515625" style="22" customWidth="1"/>
    <col min="5" max="5" width="18.7109375" style="2" hidden="1" customWidth="1"/>
    <col min="6" max="6" width="17.8515625" style="22" hidden="1" customWidth="1"/>
    <col min="7" max="8" width="9.140625" style="22" hidden="1" customWidth="1"/>
    <col min="9" max="9" width="5.140625" style="22" hidden="1" customWidth="1"/>
    <col min="10" max="14" width="9.140625" style="22" hidden="1" customWidth="1"/>
    <col min="15" max="22" width="0" style="22" hidden="1" customWidth="1"/>
    <col min="23" max="27" width="0" style="3" hidden="1" customWidth="1"/>
    <col min="28" max="16384" width="9.140625" style="3" customWidth="1"/>
  </cols>
  <sheetData>
    <row r="1" ht="15.75">
      <c r="E1" s="2" t="s">
        <v>311</v>
      </c>
    </row>
    <row r="2" spans="1:22" s="6" customFormat="1" ht="33.75" customHeight="1">
      <c r="A2" s="26" t="s">
        <v>366</v>
      </c>
      <c r="B2" s="26"/>
      <c r="C2" s="26"/>
      <c r="D2" s="26"/>
      <c r="E2" s="2">
        <v>6453.6</v>
      </c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</row>
    <row r="4" spans="1:4" ht="15.75">
      <c r="A4" s="7" t="s">
        <v>60</v>
      </c>
      <c r="B4" s="1" t="s">
        <v>61</v>
      </c>
      <c r="C4" s="1" t="s">
        <v>62</v>
      </c>
      <c r="D4" s="1" t="s">
        <v>63</v>
      </c>
    </row>
    <row r="5" spans="1:4" ht="15.75">
      <c r="A5" s="7" t="s">
        <v>66</v>
      </c>
      <c r="B5" s="1" t="s">
        <v>64</v>
      </c>
      <c r="C5" s="1" t="s">
        <v>65</v>
      </c>
      <c r="D5" s="1" t="s">
        <v>367</v>
      </c>
    </row>
    <row r="6" spans="1:4" ht="15.75">
      <c r="A6" s="7" t="s">
        <v>67</v>
      </c>
      <c r="B6" s="1" t="s">
        <v>68</v>
      </c>
      <c r="C6" s="1" t="s">
        <v>65</v>
      </c>
      <c r="D6" s="1" t="s">
        <v>368</v>
      </c>
    </row>
    <row r="7" spans="1:4" ht="15.75">
      <c r="A7" s="7" t="s">
        <v>54</v>
      </c>
      <c r="B7" s="1" t="s">
        <v>69</v>
      </c>
      <c r="C7" s="1" t="s">
        <v>65</v>
      </c>
      <c r="D7" s="1" t="s">
        <v>369</v>
      </c>
    </row>
    <row r="8" spans="1:4" ht="42.75" customHeight="1">
      <c r="A8" s="25" t="s">
        <v>101</v>
      </c>
      <c r="B8" s="25"/>
      <c r="C8" s="25"/>
      <c r="D8" s="25"/>
    </row>
    <row r="9" spans="1:4" ht="15.75">
      <c r="A9" s="7" t="s">
        <v>55</v>
      </c>
      <c r="B9" s="1" t="s">
        <v>70</v>
      </c>
      <c r="C9" s="1" t="s">
        <v>71</v>
      </c>
      <c r="D9" s="8">
        <f>'[4]по форме'!$D$23</f>
        <v>2904.71</v>
      </c>
    </row>
    <row r="10" spans="1:4" ht="31.5">
      <c r="A10" s="7" t="s">
        <v>56</v>
      </c>
      <c r="B10" s="1" t="s">
        <v>72</v>
      </c>
      <c r="C10" s="1" t="s">
        <v>71</v>
      </c>
      <c r="D10" s="8">
        <f>'[4]по форме'!$D$24</f>
        <v>-263124.91221279954</v>
      </c>
    </row>
    <row r="11" spans="1:4" ht="15.75">
      <c r="A11" s="7" t="s">
        <v>73</v>
      </c>
      <c r="B11" s="1" t="s">
        <v>74</v>
      </c>
      <c r="C11" s="1" t="s">
        <v>71</v>
      </c>
      <c r="D11" s="8">
        <f>'[4]по форме'!$D$25</f>
        <v>207662.9</v>
      </c>
    </row>
    <row r="12" spans="1:4" ht="31.5">
      <c r="A12" s="7" t="s">
        <v>75</v>
      </c>
      <c r="B12" s="1" t="s">
        <v>76</v>
      </c>
      <c r="C12" s="1" t="s">
        <v>71</v>
      </c>
      <c r="D12" s="8">
        <f>D13+D14+D15</f>
        <v>865489.2499008003</v>
      </c>
    </row>
    <row r="13" spans="1:4" ht="15.75">
      <c r="A13" s="7" t="s">
        <v>92</v>
      </c>
      <c r="B13" s="17" t="s">
        <v>77</v>
      </c>
      <c r="C13" s="1" t="s">
        <v>71</v>
      </c>
      <c r="D13" s="8">
        <f>'[5]ГУК 2019'!$EH$124</f>
        <v>405740.1036672002</v>
      </c>
    </row>
    <row r="14" spans="1:4" ht="15.75">
      <c r="A14" s="7" t="s">
        <v>93</v>
      </c>
      <c r="B14" s="17" t="s">
        <v>78</v>
      </c>
      <c r="C14" s="1" t="s">
        <v>71</v>
      </c>
      <c r="D14" s="8">
        <f>'[5]ГУК 2019'!$EH$123</f>
        <v>364850.24895360006</v>
      </c>
    </row>
    <row r="15" spans="1:4" ht="15.75">
      <c r="A15" s="7" t="s">
        <v>94</v>
      </c>
      <c r="B15" s="17" t="s">
        <v>79</v>
      </c>
      <c r="C15" s="1" t="s">
        <v>71</v>
      </c>
      <c r="D15" s="18">
        <f>'[5]ГУК 2019'!$EH$125</f>
        <v>94898.89728</v>
      </c>
    </row>
    <row r="16" spans="1:5" ht="15.75">
      <c r="A16" s="17" t="s">
        <v>80</v>
      </c>
      <c r="B16" s="17" t="s">
        <v>81</v>
      </c>
      <c r="C16" s="17" t="s">
        <v>71</v>
      </c>
      <c r="D16" s="19">
        <f>D17</f>
        <v>706609.2999008002</v>
      </c>
      <c r="E16" s="2">
        <v>715896.73</v>
      </c>
    </row>
    <row r="17" spans="1:4" ht="31.5">
      <c r="A17" s="17" t="s">
        <v>57</v>
      </c>
      <c r="B17" s="17" t="s">
        <v>95</v>
      </c>
      <c r="C17" s="17" t="s">
        <v>71</v>
      </c>
      <c r="D17" s="19">
        <f>D12-D25+D250+D266</f>
        <v>706609.2999008002</v>
      </c>
    </row>
    <row r="18" spans="1:4" ht="31.5">
      <c r="A18" s="17" t="s">
        <v>82</v>
      </c>
      <c r="B18" s="17" t="s">
        <v>96</v>
      </c>
      <c r="C18" s="17" t="s">
        <v>71</v>
      </c>
      <c r="D18" s="17">
        <v>0</v>
      </c>
    </row>
    <row r="19" spans="1:4" ht="15.75">
      <c r="A19" s="17" t="s">
        <v>58</v>
      </c>
      <c r="B19" s="17" t="s">
        <v>83</v>
      </c>
      <c r="C19" s="17" t="s">
        <v>71</v>
      </c>
      <c r="D19" s="17">
        <v>0</v>
      </c>
    </row>
    <row r="20" spans="1:4" ht="15.75">
      <c r="A20" s="17" t="s">
        <v>59</v>
      </c>
      <c r="B20" s="17" t="s">
        <v>84</v>
      </c>
      <c r="C20" s="17" t="s">
        <v>71</v>
      </c>
      <c r="D20" s="17">
        <v>0</v>
      </c>
    </row>
    <row r="21" spans="1:4" ht="15.75">
      <c r="A21" s="17" t="s">
        <v>85</v>
      </c>
      <c r="B21" s="17" t="s">
        <v>86</v>
      </c>
      <c r="C21" s="17" t="s">
        <v>71</v>
      </c>
      <c r="D21" s="17">
        <v>0</v>
      </c>
    </row>
    <row r="22" spans="1:4" ht="15.75">
      <c r="A22" s="17" t="s">
        <v>87</v>
      </c>
      <c r="B22" s="17" t="s">
        <v>88</v>
      </c>
      <c r="C22" s="17" t="s">
        <v>71</v>
      </c>
      <c r="D22" s="19">
        <f>D16+D10+D9</f>
        <v>446389.0976880007</v>
      </c>
    </row>
    <row r="23" spans="1:4" ht="15.75">
      <c r="A23" s="17" t="s">
        <v>89</v>
      </c>
      <c r="B23" s="17" t="s">
        <v>97</v>
      </c>
      <c r="C23" s="17" t="s">
        <v>71</v>
      </c>
      <c r="D23" s="19">
        <v>2078.05</v>
      </c>
    </row>
    <row r="24" spans="1:4" ht="15.75">
      <c r="A24" s="17" t="s">
        <v>90</v>
      </c>
      <c r="B24" s="17" t="s">
        <v>98</v>
      </c>
      <c r="C24" s="17" t="s">
        <v>71</v>
      </c>
      <c r="D24" s="19">
        <f>D22-D245</f>
        <v>-262849.7022287992</v>
      </c>
    </row>
    <row r="25" spans="1:4" ht="15.75">
      <c r="A25" s="17" t="s">
        <v>91</v>
      </c>
      <c r="B25" s="17" t="s">
        <v>99</v>
      </c>
      <c r="C25" s="17" t="s">
        <v>71</v>
      </c>
      <c r="D25" s="19">
        <v>277594.39</v>
      </c>
    </row>
    <row r="26" spans="1:4" ht="35.25" customHeight="1">
      <c r="A26" s="25" t="s">
        <v>100</v>
      </c>
      <c r="B26" s="25"/>
      <c r="C26" s="25"/>
      <c r="D26" s="25"/>
    </row>
    <row r="27" spans="1:22" s="6" customFormat="1" ht="31.5">
      <c r="A27" s="23" t="s">
        <v>111</v>
      </c>
      <c r="B27" s="4" t="s">
        <v>102</v>
      </c>
      <c r="C27" s="4" t="s">
        <v>65</v>
      </c>
      <c r="D27" s="4" t="s">
        <v>8</v>
      </c>
      <c r="E27" s="2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</row>
    <row r="28" spans="1:5" ht="15.75">
      <c r="A28" s="7" t="s">
        <v>107</v>
      </c>
      <c r="B28" s="1" t="s">
        <v>103</v>
      </c>
      <c r="C28" s="1" t="s">
        <v>71</v>
      </c>
      <c r="D28" s="8">
        <f>E28</f>
        <v>62365.950000000004</v>
      </c>
      <c r="E28" s="2">
        <f>'[1]2018 Управл'!$U$60</f>
        <v>62365.950000000004</v>
      </c>
    </row>
    <row r="29" spans="1:4" ht="31.5">
      <c r="A29" s="7" t="s">
        <v>108</v>
      </c>
      <c r="B29" s="1" t="s">
        <v>104</v>
      </c>
      <c r="C29" s="1" t="s">
        <v>65</v>
      </c>
      <c r="D29" s="1" t="s">
        <v>4</v>
      </c>
    </row>
    <row r="30" spans="1:4" ht="15.75">
      <c r="A30" s="7" t="s">
        <v>109</v>
      </c>
      <c r="B30" s="1" t="s">
        <v>105</v>
      </c>
      <c r="C30" s="1" t="s">
        <v>65</v>
      </c>
      <c r="D30" s="1" t="s">
        <v>9</v>
      </c>
    </row>
    <row r="31" spans="1:4" ht="15.75">
      <c r="A31" s="7" t="s">
        <v>110</v>
      </c>
      <c r="B31" s="1" t="s">
        <v>62</v>
      </c>
      <c r="C31" s="1" t="s">
        <v>65</v>
      </c>
      <c r="D31" s="1" t="s">
        <v>10</v>
      </c>
    </row>
    <row r="32" spans="1:4" ht="15.75">
      <c r="A32" s="7" t="s">
        <v>112</v>
      </c>
      <c r="B32" s="1" t="s">
        <v>106</v>
      </c>
      <c r="C32" s="1" t="s">
        <v>71</v>
      </c>
      <c r="D32" s="15">
        <f>E28/E2</f>
        <v>9.663745816288584</v>
      </c>
    </row>
    <row r="33" spans="1:22" s="6" customFormat="1" ht="31.5">
      <c r="A33" s="23" t="s">
        <v>113</v>
      </c>
      <c r="B33" s="4" t="s">
        <v>102</v>
      </c>
      <c r="C33" s="4" t="s">
        <v>65</v>
      </c>
      <c r="D33" s="4" t="s">
        <v>11</v>
      </c>
      <c r="E33" s="2" t="s">
        <v>313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</row>
    <row r="34" spans="1:4" ht="15.75">
      <c r="A34" s="7" t="s">
        <v>114</v>
      </c>
      <c r="B34" s="1" t="s">
        <v>103</v>
      </c>
      <c r="C34" s="1" t="s">
        <v>71</v>
      </c>
      <c r="D34" s="8">
        <f>E35+E39+E43+E47+E51+E55</f>
        <v>83738.03</v>
      </c>
    </row>
    <row r="35" spans="1:5" ht="31.5">
      <c r="A35" s="7" t="s">
        <v>115</v>
      </c>
      <c r="B35" s="1" t="s">
        <v>104</v>
      </c>
      <c r="C35" s="1" t="s">
        <v>65</v>
      </c>
      <c r="D35" s="1" t="s">
        <v>12</v>
      </c>
      <c r="E35" s="2">
        <v>4181.93</v>
      </c>
    </row>
    <row r="36" spans="1:4" ht="15.75">
      <c r="A36" s="7" t="s">
        <v>116</v>
      </c>
      <c r="B36" s="1" t="s">
        <v>105</v>
      </c>
      <c r="C36" s="1" t="s">
        <v>65</v>
      </c>
      <c r="D36" s="1" t="s">
        <v>18</v>
      </c>
    </row>
    <row r="37" spans="1:4" ht="15.75">
      <c r="A37" s="7" t="s">
        <v>117</v>
      </c>
      <c r="B37" s="1" t="s">
        <v>62</v>
      </c>
      <c r="C37" s="1" t="s">
        <v>65</v>
      </c>
      <c r="D37" s="1" t="s">
        <v>10</v>
      </c>
    </row>
    <row r="38" spans="1:4" ht="15.75">
      <c r="A38" s="7" t="s">
        <v>118</v>
      </c>
      <c r="B38" s="1" t="s">
        <v>106</v>
      </c>
      <c r="C38" s="1" t="s">
        <v>71</v>
      </c>
      <c r="D38" s="18">
        <f>E35/E2</f>
        <v>0.6479995661336309</v>
      </c>
    </row>
    <row r="39" spans="1:5" ht="31.5">
      <c r="A39" s="7" t="s">
        <v>119</v>
      </c>
      <c r="B39" s="1" t="s">
        <v>104</v>
      </c>
      <c r="C39" s="1" t="s">
        <v>65</v>
      </c>
      <c r="D39" s="1" t="s">
        <v>312</v>
      </c>
      <c r="E39" s="2">
        <v>1998.03</v>
      </c>
    </row>
    <row r="40" spans="1:4" ht="15.75">
      <c r="A40" s="7" t="s">
        <v>120</v>
      </c>
      <c r="B40" s="1" t="s">
        <v>105</v>
      </c>
      <c r="C40" s="1" t="s">
        <v>65</v>
      </c>
      <c r="D40" s="1" t="s">
        <v>34</v>
      </c>
    </row>
    <row r="41" spans="1:4" ht="15.75">
      <c r="A41" s="7" t="s">
        <v>121</v>
      </c>
      <c r="B41" s="1" t="s">
        <v>62</v>
      </c>
      <c r="C41" s="1" t="s">
        <v>65</v>
      </c>
      <c r="D41" s="1" t="s">
        <v>10</v>
      </c>
    </row>
    <row r="42" spans="1:4" ht="15.75">
      <c r="A42" s="7" t="s">
        <v>122</v>
      </c>
      <c r="B42" s="1" t="s">
        <v>106</v>
      </c>
      <c r="C42" s="1" t="s">
        <v>71</v>
      </c>
      <c r="D42" s="18">
        <f>E39/E2</f>
        <v>0.3095992934176274</v>
      </c>
    </row>
    <row r="43" spans="1:5" ht="31.5">
      <c r="A43" s="7" t="s">
        <v>123</v>
      </c>
      <c r="B43" s="1" t="s">
        <v>104</v>
      </c>
      <c r="C43" s="1" t="s">
        <v>65</v>
      </c>
      <c r="D43" s="1" t="s">
        <v>363</v>
      </c>
      <c r="E43" s="2">
        <v>21986.12</v>
      </c>
    </row>
    <row r="44" spans="1:4" ht="15.75">
      <c r="A44" s="7" t="s">
        <v>124</v>
      </c>
      <c r="B44" s="1" t="s">
        <v>105</v>
      </c>
      <c r="C44" s="1" t="s">
        <v>65</v>
      </c>
      <c r="D44" s="1" t="s">
        <v>30</v>
      </c>
    </row>
    <row r="45" spans="1:4" ht="15.75">
      <c r="A45" s="7" t="s">
        <v>125</v>
      </c>
      <c r="B45" s="1" t="s">
        <v>62</v>
      </c>
      <c r="C45" s="1" t="s">
        <v>65</v>
      </c>
      <c r="D45" s="1" t="s">
        <v>10</v>
      </c>
    </row>
    <row r="46" spans="1:4" ht="15.75">
      <c r="A46" s="7" t="s">
        <v>126</v>
      </c>
      <c r="B46" s="1" t="s">
        <v>106</v>
      </c>
      <c r="C46" s="1" t="s">
        <v>71</v>
      </c>
      <c r="D46" s="8">
        <f>E43/E2</f>
        <v>3.406799305813809</v>
      </c>
    </row>
    <row r="47" spans="1:5" ht="31.5">
      <c r="A47" s="7" t="s">
        <v>325</v>
      </c>
      <c r="B47" s="1" t="s">
        <v>104</v>
      </c>
      <c r="C47" s="1" t="s">
        <v>65</v>
      </c>
      <c r="D47" s="1" t="s">
        <v>13</v>
      </c>
      <c r="E47" s="2">
        <v>55054.37</v>
      </c>
    </row>
    <row r="48" spans="1:4" ht="15.75">
      <c r="A48" s="7" t="s">
        <v>326</v>
      </c>
      <c r="B48" s="1" t="s">
        <v>105</v>
      </c>
      <c r="C48" s="1" t="s">
        <v>65</v>
      </c>
      <c r="D48" s="1" t="s">
        <v>14</v>
      </c>
    </row>
    <row r="49" spans="1:4" ht="15.75">
      <c r="A49" s="7" t="s">
        <v>327</v>
      </c>
      <c r="B49" s="1" t="s">
        <v>62</v>
      </c>
      <c r="C49" s="1" t="s">
        <v>65</v>
      </c>
      <c r="D49" s="1" t="s">
        <v>10</v>
      </c>
    </row>
    <row r="50" spans="1:4" ht="15.75">
      <c r="A50" s="7" t="s">
        <v>328</v>
      </c>
      <c r="B50" s="1" t="s">
        <v>106</v>
      </c>
      <c r="C50" s="1" t="s">
        <v>71</v>
      </c>
      <c r="D50" s="18">
        <f>E47/E2</f>
        <v>8.530799863641999</v>
      </c>
    </row>
    <row r="51" spans="1:5" ht="31.5">
      <c r="A51" s="7" t="s">
        <v>329</v>
      </c>
      <c r="B51" s="1" t="s">
        <v>104</v>
      </c>
      <c r="C51" s="1" t="s">
        <v>65</v>
      </c>
      <c r="D51" s="18" t="s">
        <v>315</v>
      </c>
      <c r="E51" s="2">
        <v>517.58</v>
      </c>
    </row>
    <row r="52" spans="1:4" ht="15.75">
      <c r="A52" s="7" t="s">
        <v>330</v>
      </c>
      <c r="B52" s="1" t="s">
        <v>105</v>
      </c>
      <c r="C52" s="1" t="s">
        <v>65</v>
      </c>
      <c r="D52" s="18" t="s">
        <v>145</v>
      </c>
    </row>
    <row r="53" spans="1:4" ht="15.75">
      <c r="A53" s="7" t="s">
        <v>331</v>
      </c>
      <c r="B53" s="1" t="s">
        <v>62</v>
      </c>
      <c r="C53" s="1" t="s">
        <v>65</v>
      </c>
      <c r="D53" s="18" t="s">
        <v>10</v>
      </c>
    </row>
    <row r="54" spans="1:4" ht="15.75">
      <c r="A54" s="7" t="s">
        <v>332</v>
      </c>
      <c r="B54" s="1" t="s">
        <v>106</v>
      </c>
      <c r="C54" s="1" t="s">
        <v>71</v>
      </c>
      <c r="D54" s="18">
        <f>E51/E2</f>
        <v>0.08020019833891162</v>
      </c>
    </row>
    <row r="55" spans="1:5" ht="31.5">
      <c r="A55" s="7" t="s">
        <v>333</v>
      </c>
      <c r="B55" s="1" t="s">
        <v>104</v>
      </c>
      <c r="C55" s="1" t="s">
        <v>65</v>
      </c>
      <c r="D55" s="18" t="s">
        <v>314</v>
      </c>
      <c r="E55" s="2">
        <v>0</v>
      </c>
    </row>
    <row r="56" spans="1:4" ht="15.75">
      <c r="A56" s="7" t="s">
        <v>334</v>
      </c>
      <c r="B56" s="1" t="s">
        <v>105</v>
      </c>
      <c r="C56" s="1" t="s">
        <v>65</v>
      </c>
      <c r="D56" s="18" t="s">
        <v>145</v>
      </c>
    </row>
    <row r="57" spans="1:4" ht="15.75">
      <c r="A57" s="7" t="s">
        <v>335</v>
      </c>
      <c r="B57" s="1" t="s">
        <v>62</v>
      </c>
      <c r="C57" s="1" t="s">
        <v>65</v>
      </c>
      <c r="D57" s="18" t="s">
        <v>10</v>
      </c>
    </row>
    <row r="58" spans="1:4" ht="15.75">
      <c r="A58" s="7" t="s">
        <v>336</v>
      </c>
      <c r="B58" s="1" t="s">
        <v>106</v>
      </c>
      <c r="C58" s="1" t="s">
        <v>71</v>
      </c>
      <c r="D58" s="18">
        <f>E55/E2</f>
        <v>0</v>
      </c>
    </row>
    <row r="59" spans="1:22" s="6" customFormat="1" ht="24.75" customHeight="1">
      <c r="A59" s="23" t="s">
        <v>127</v>
      </c>
      <c r="B59" s="4" t="s">
        <v>102</v>
      </c>
      <c r="C59" s="4" t="s">
        <v>65</v>
      </c>
      <c r="D59" s="4" t="s">
        <v>15</v>
      </c>
      <c r="E59" s="2"/>
      <c r="F59" s="5"/>
      <c r="G59" s="5"/>
      <c r="H59" s="5"/>
      <c r="I59" s="5"/>
      <c r="J59" s="5"/>
      <c r="K59" s="5"/>
      <c r="L59" s="5"/>
      <c r="M59" s="5"/>
      <c r="N59" s="5"/>
      <c r="O59" s="5"/>
      <c r="P59" s="5"/>
      <c r="Q59" s="5"/>
      <c r="R59" s="5"/>
      <c r="S59" s="5"/>
      <c r="T59" s="5"/>
      <c r="U59" s="5"/>
      <c r="V59" s="5"/>
    </row>
    <row r="60" spans="1:5" ht="15.75">
      <c r="A60" s="7" t="s">
        <v>128</v>
      </c>
      <c r="B60" s="1" t="s">
        <v>103</v>
      </c>
      <c r="C60" s="1" t="s">
        <v>71</v>
      </c>
      <c r="D60" s="8">
        <f>E60</f>
        <v>54966.600000000006</v>
      </c>
      <c r="E60" s="2">
        <f>'[1]2018 Управл'!$P$60</f>
        <v>54966.600000000006</v>
      </c>
    </row>
    <row r="61" spans="1:4" ht="31.5">
      <c r="A61" s="7" t="s">
        <v>129</v>
      </c>
      <c r="B61" s="1" t="s">
        <v>104</v>
      </c>
      <c r="C61" s="1" t="s">
        <v>65</v>
      </c>
      <c r="D61" s="1" t="s">
        <v>16</v>
      </c>
    </row>
    <row r="62" spans="1:4" ht="15.75">
      <c r="A62" s="7" t="s">
        <v>130</v>
      </c>
      <c r="B62" s="1" t="s">
        <v>105</v>
      </c>
      <c r="C62" s="1" t="s">
        <v>65</v>
      </c>
      <c r="D62" s="1" t="s">
        <v>17</v>
      </c>
    </row>
    <row r="63" spans="1:4" ht="15.75">
      <c r="A63" s="7" t="s">
        <v>131</v>
      </c>
      <c r="B63" s="1" t="s">
        <v>62</v>
      </c>
      <c r="C63" s="1" t="s">
        <v>65</v>
      </c>
      <c r="D63" s="1" t="s">
        <v>10</v>
      </c>
    </row>
    <row r="64" spans="1:4" ht="15.75">
      <c r="A64" s="7" t="s">
        <v>132</v>
      </c>
      <c r="B64" s="1" t="s">
        <v>106</v>
      </c>
      <c r="C64" s="1" t="s">
        <v>71</v>
      </c>
      <c r="D64" s="15">
        <f>E60/E2</f>
        <v>8.517199702491633</v>
      </c>
    </row>
    <row r="65" spans="1:22" s="6" customFormat="1" ht="15.75">
      <c r="A65" s="23" t="s">
        <v>133</v>
      </c>
      <c r="B65" s="4" t="s">
        <v>102</v>
      </c>
      <c r="C65" s="4" t="s">
        <v>65</v>
      </c>
      <c r="D65" s="4" t="s">
        <v>362</v>
      </c>
      <c r="E65" s="2">
        <v>0</v>
      </c>
      <c r="F65" s="5"/>
      <c r="G65" s="5"/>
      <c r="H65" s="5"/>
      <c r="I65" s="5"/>
      <c r="J65" s="5"/>
      <c r="K65" s="5"/>
      <c r="L65" s="5"/>
      <c r="M65" s="5"/>
      <c r="N65" s="5"/>
      <c r="O65" s="5"/>
      <c r="P65" s="5"/>
      <c r="Q65" s="5"/>
      <c r="R65" s="5"/>
      <c r="S65" s="5"/>
      <c r="T65" s="5"/>
      <c r="U65" s="5"/>
      <c r="V65" s="5"/>
    </row>
    <row r="66" spans="1:4" ht="15.75">
      <c r="A66" s="7" t="s">
        <v>134</v>
      </c>
      <c r="B66" s="1" t="s">
        <v>103</v>
      </c>
      <c r="C66" s="1" t="s">
        <v>71</v>
      </c>
      <c r="D66" s="8">
        <f>E65</f>
        <v>0</v>
      </c>
    </row>
    <row r="67" spans="1:4" ht="31.5">
      <c r="A67" s="7" t="s">
        <v>135</v>
      </c>
      <c r="B67" s="1" t="s">
        <v>104</v>
      </c>
      <c r="C67" s="1" t="s">
        <v>65</v>
      </c>
      <c r="D67" s="1" t="s">
        <v>362</v>
      </c>
    </row>
    <row r="68" spans="1:4" ht="15.75">
      <c r="A68" s="7" t="s">
        <v>136</v>
      </c>
      <c r="B68" s="1" t="s">
        <v>105</v>
      </c>
      <c r="C68" s="1" t="s">
        <v>65</v>
      </c>
      <c r="D68" s="1" t="s">
        <v>23</v>
      </c>
    </row>
    <row r="69" spans="1:4" ht="15.75">
      <c r="A69" s="7" t="s">
        <v>137</v>
      </c>
      <c r="B69" s="1" t="s">
        <v>62</v>
      </c>
      <c r="C69" s="1" t="s">
        <v>65</v>
      </c>
      <c r="D69" s="1" t="s">
        <v>10</v>
      </c>
    </row>
    <row r="70" spans="1:4" ht="15.75">
      <c r="A70" s="7" t="s">
        <v>138</v>
      </c>
      <c r="B70" s="1" t="s">
        <v>106</v>
      </c>
      <c r="C70" s="1" t="s">
        <v>71</v>
      </c>
      <c r="D70" s="20">
        <f>E65/E2</f>
        <v>0</v>
      </c>
    </row>
    <row r="71" spans="1:22" s="6" customFormat="1" ht="15.75">
      <c r="A71" s="23" t="s">
        <v>139</v>
      </c>
      <c r="B71" s="4" t="s">
        <v>102</v>
      </c>
      <c r="C71" s="4" t="s">
        <v>65</v>
      </c>
      <c r="D71" s="4" t="s">
        <v>20</v>
      </c>
      <c r="E71" s="2"/>
      <c r="F71" s="5"/>
      <c r="G71" s="5"/>
      <c r="H71" s="5"/>
      <c r="I71" s="5"/>
      <c r="J71" s="5"/>
      <c r="K71" s="5"/>
      <c r="L71" s="5"/>
      <c r="M71" s="5"/>
      <c r="N71" s="5"/>
      <c r="O71" s="5"/>
      <c r="P71" s="5"/>
      <c r="Q71" s="5"/>
      <c r="R71" s="5"/>
      <c r="S71" s="5"/>
      <c r="T71" s="5"/>
      <c r="U71" s="5"/>
      <c r="V71" s="5"/>
    </row>
    <row r="72" spans="1:5" ht="15.75">
      <c r="A72" s="7" t="s">
        <v>140</v>
      </c>
      <c r="B72" s="1" t="s">
        <v>103</v>
      </c>
      <c r="C72" s="1" t="s">
        <v>71</v>
      </c>
      <c r="D72" s="8">
        <f>E72</f>
        <v>94898.9</v>
      </c>
      <c r="E72" s="2">
        <v>94898.9</v>
      </c>
    </row>
    <row r="73" spans="1:4" ht="31.5">
      <c r="A73" s="7" t="s">
        <v>141</v>
      </c>
      <c r="B73" s="1" t="s">
        <v>104</v>
      </c>
      <c r="C73" s="1" t="s">
        <v>65</v>
      </c>
      <c r="D73" s="1" t="s">
        <v>5</v>
      </c>
    </row>
    <row r="74" spans="1:4" ht="15.75">
      <c r="A74" s="7" t="s">
        <v>142</v>
      </c>
      <c r="B74" s="1" t="s">
        <v>105</v>
      </c>
      <c r="C74" s="1" t="s">
        <v>65</v>
      </c>
      <c r="D74" s="1" t="s">
        <v>17</v>
      </c>
    </row>
    <row r="75" spans="1:4" ht="15.75">
      <c r="A75" s="7" t="s">
        <v>143</v>
      </c>
      <c r="B75" s="1" t="s">
        <v>62</v>
      </c>
      <c r="C75" s="1" t="s">
        <v>65</v>
      </c>
      <c r="D75" s="1" t="s">
        <v>10</v>
      </c>
    </row>
    <row r="76" spans="1:4" ht="15.75">
      <c r="A76" s="7" t="s">
        <v>144</v>
      </c>
      <c r="B76" s="1" t="s">
        <v>106</v>
      </c>
      <c r="C76" s="1" t="s">
        <v>71</v>
      </c>
      <c r="D76" s="15">
        <f>E72/E2</f>
        <v>14.704800421470186</v>
      </c>
    </row>
    <row r="77" spans="1:22" s="6" customFormat="1" ht="31.5">
      <c r="A77" s="23" t="s">
        <v>146</v>
      </c>
      <c r="B77" s="4" t="s">
        <v>102</v>
      </c>
      <c r="C77" s="4" t="s">
        <v>65</v>
      </c>
      <c r="D77" s="4" t="s">
        <v>52</v>
      </c>
      <c r="E77" s="2"/>
      <c r="F77" s="9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  <c r="S77" s="5"/>
      <c r="T77" s="5"/>
      <c r="U77" s="5"/>
      <c r="V77" s="5"/>
    </row>
    <row r="78" spans="1:4" ht="15.75">
      <c r="A78" s="7" t="s">
        <v>147</v>
      </c>
      <c r="B78" s="1" t="s">
        <v>103</v>
      </c>
      <c r="C78" s="1" t="s">
        <v>71</v>
      </c>
      <c r="D78" s="1">
        <f>E79</f>
        <v>17404.93</v>
      </c>
    </row>
    <row r="79" spans="1:5" ht="31.5">
      <c r="A79" s="7" t="s">
        <v>148</v>
      </c>
      <c r="B79" s="1" t="s">
        <v>104</v>
      </c>
      <c r="C79" s="1" t="s">
        <v>65</v>
      </c>
      <c r="D79" s="1" t="s">
        <v>52</v>
      </c>
      <c r="E79" s="2">
        <v>17404.93</v>
      </c>
    </row>
    <row r="80" spans="1:4" ht="15.75">
      <c r="A80" s="7" t="s">
        <v>149</v>
      </c>
      <c r="B80" s="1" t="s">
        <v>105</v>
      </c>
      <c r="C80" s="1" t="s">
        <v>65</v>
      </c>
      <c r="D80" s="1" t="s">
        <v>145</v>
      </c>
    </row>
    <row r="81" spans="1:4" ht="15.75">
      <c r="A81" s="7" t="s">
        <v>150</v>
      </c>
      <c r="B81" s="1" t="s">
        <v>62</v>
      </c>
      <c r="C81" s="1" t="s">
        <v>65</v>
      </c>
      <c r="D81" s="1" t="s">
        <v>10</v>
      </c>
    </row>
    <row r="82" spans="1:4" ht="15.75">
      <c r="A82" s="7" t="s">
        <v>151</v>
      </c>
      <c r="B82" s="1" t="s">
        <v>106</v>
      </c>
      <c r="C82" s="1" t="s">
        <v>71</v>
      </c>
      <c r="D82" s="15">
        <f>E79/E2</f>
        <v>2.696933494483699</v>
      </c>
    </row>
    <row r="83" spans="1:22" s="6" customFormat="1" ht="31.5">
      <c r="A83" s="23" t="s">
        <v>153</v>
      </c>
      <c r="B83" s="4" t="s">
        <v>102</v>
      </c>
      <c r="C83" s="4" t="s">
        <v>65</v>
      </c>
      <c r="D83" s="4" t="s">
        <v>53</v>
      </c>
      <c r="E83" s="2">
        <f>7078.16+1578.69</f>
        <v>8656.85</v>
      </c>
      <c r="F83" s="5" t="s">
        <v>323</v>
      </c>
      <c r="G83" s="5"/>
      <c r="H83" s="5"/>
      <c r="I83" s="5"/>
      <c r="J83" s="5"/>
      <c r="K83" s="5"/>
      <c r="L83" s="5"/>
      <c r="M83" s="5"/>
      <c r="N83" s="5"/>
      <c r="O83" s="5"/>
      <c r="P83" s="5"/>
      <c r="Q83" s="5"/>
      <c r="R83" s="5"/>
      <c r="S83" s="5"/>
      <c r="T83" s="5"/>
      <c r="U83" s="5"/>
      <c r="V83" s="5"/>
    </row>
    <row r="84" spans="1:6" ht="15.75">
      <c r="A84" s="7" t="s">
        <v>154</v>
      </c>
      <c r="B84" s="1" t="s">
        <v>103</v>
      </c>
      <c r="C84" s="1" t="s">
        <v>71</v>
      </c>
      <c r="D84" s="1">
        <f>E83</f>
        <v>8656.85</v>
      </c>
      <c r="F84" s="22">
        <v>131</v>
      </c>
    </row>
    <row r="85" spans="1:4" ht="31.5">
      <c r="A85" s="7" t="s">
        <v>155</v>
      </c>
      <c r="B85" s="1" t="s">
        <v>104</v>
      </c>
      <c r="C85" s="1" t="s">
        <v>65</v>
      </c>
      <c r="D85" s="1" t="s">
        <v>53</v>
      </c>
    </row>
    <row r="86" spans="1:4" ht="15.75">
      <c r="A86" s="7" t="s">
        <v>156</v>
      </c>
      <c r="B86" s="1" t="s">
        <v>105</v>
      </c>
      <c r="C86" s="1" t="s">
        <v>65</v>
      </c>
      <c r="D86" s="1" t="s">
        <v>152</v>
      </c>
    </row>
    <row r="87" spans="1:4" ht="15.75">
      <c r="A87" s="7" t="s">
        <v>157</v>
      </c>
      <c r="B87" s="1" t="s">
        <v>62</v>
      </c>
      <c r="C87" s="1" t="s">
        <v>65</v>
      </c>
      <c r="D87" s="1" t="s">
        <v>19</v>
      </c>
    </row>
    <row r="88" spans="1:4" ht="15.75">
      <c r="A88" s="7" t="s">
        <v>158</v>
      </c>
      <c r="B88" s="1" t="s">
        <v>106</v>
      </c>
      <c r="C88" s="1" t="s">
        <v>71</v>
      </c>
      <c r="D88" s="15">
        <f>E83/F84</f>
        <v>66.08282442748092</v>
      </c>
    </row>
    <row r="89" spans="1:22" s="6" customFormat="1" ht="47.25">
      <c r="A89" s="23" t="s">
        <v>160</v>
      </c>
      <c r="B89" s="4" t="s">
        <v>102</v>
      </c>
      <c r="C89" s="4" t="s">
        <v>65</v>
      </c>
      <c r="D89" s="4" t="s">
        <v>22</v>
      </c>
      <c r="E89" s="2"/>
      <c r="F89" s="1" t="s">
        <v>324</v>
      </c>
      <c r="G89" s="5"/>
      <c r="H89" s="5"/>
      <c r="I89" s="5"/>
      <c r="J89" s="5"/>
      <c r="K89" s="5"/>
      <c r="L89" s="5"/>
      <c r="M89" s="5"/>
      <c r="N89" s="5"/>
      <c r="O89" s="5"/>
      <c r="P89" s="5"/>
      <c r="Q89" s="5"/>
      <c r="R89" s="5"/>
      <c r="S89" s="5"/>
      <c r="T89" s="5"/>
      <c r="U89" s="5"/>
      <c r="V89" s="5"/>
    </row>
    <row r="90" spans="1:6" ht="15.75">
      <c r="A90" s="7" t="s">
        <v>161</v>
      </c>
      <c r="B90" s="1" t="s">
        <v>103</v>
      </c>
      <c r="C90" s="1" t="s">
        <v>71</v>
      </c>
      <c r="D90" s="1">
        <f>E91+E95</f>
        <v>4053.49</v>
      </c>
      <c r="F90" s="1">
        <v>1238.5</v>
      </c>
    </row>
    <row r="91" spans="1:6" ht="31.5">
      <c r="A91" s="7" t="s">
        <v>162</v>
      </c>
      <c r="B91" s="1" t="s">
        <v>104</v>
      </c>
      <c r="C91" s="1" t="s">
        <v>65</v>
      </c>
      <c r="D91" s="1" t="s">
        <v>7</v>
      </c>
      <c r="E91" s="2">
        <v>3384.7</v>
      </c>
      <c r="F91" s="24" t="s">
        <v>357</v>
      </c>
    </row>
    <row r="92" spans="1:6" ht="15.75">
      <c r="A92" s="7" t="s">
        <v>163</v>
      </c>
      <c r="B92" s="1" t="s">
        <v>105</v>
      </c>
      <c r="C92" s="1" t="s">
        <v>65</v>
      </c>
      <c r="D92" s="1" t="s">
        <v>23</v>
      </c>
      <c r="F92" s="24"/>
    </row>
    <row r="93" spans="1:4" ht="15.75">
      <c r="A93" s="7" t="s">
        <v>164</v>
      </c>
      <c r="B93" s="1" t="s">
        <v>62</v>
      </c>
      <c r="C93" s="1" t="s">
        <v>65</v>
      </c>
      <c r="D93" s="1" t="s">
        <v>159</v>
      </c>
    </row>
    <row r="94" spans="1:6" ht="31.5">
      <c r="A94" s="7" t="s">
        <v>165</v>
      </c>
      <c r="B94" s="1" t="s">
        <v>106</v>
      </c>
      <c r="C94" s="1" t="s">
        <v>71</v>
      </c>
      <c r="D94" s="15">
        <f>E91/F90</f>
        <v>2.7329027048849412</v>
      </c>
      <c r="F94" s="1" t="s">
        <v>324</v>
      </c>
    </row>
    <row r="95" spans="1:6" ht="31.5">
      <c r="A95" s="7" t="s">
        <v>166</v>
      </c>
      <c r="B95" s="1" t="s">
        <v>104</v>
      </c>
      <c r="C95" s="1" t="s">
        <v>65</v>
      </c>
      <c r="D95" s="1" t="s">
        <v>6</v>
      </c>
      <c r="E95" s="2">
        <v>668.79</v>
      </c>
      <c r="F95" s="1">
        <f>F90</f>
        <v>1238.5</v>
      </c>
    </row>
    <row r="96" spans="1:4" ht="15.75">
      <c r="A96" s="7" t="s">
        <v>167</v>
      </c>
      <c r="B96" s="1" t="s">
        <v>105</v>
      </c>
      <c r="C96" s="1" t="s">
        <v>65</v>
      </c>
      <c r="D96" s="1" t="s">
        <v>24</v>
      </c>
    </row>
    <row r="97" spans="1:4" ht="15.75">
      <c r="A97" s="7" t="s">
        <v>168</v>
      </c>
      <c r="B97" s="1" t="s">
        <v>62</v>
      </c>
      <c r="C97" s="1" t="s">
        <v>65</v>
      </c>
      <c r="D97" s="1" t="s">
        <v>159</v>
      </c>
    </row>
    <row r="98" spans="1:4" ht="15.75">
      <c r="A98" s="7" t="s">
        <v>169</v>
      </c>
      <c r="B98" s="1" t="s">
        <v>106</v>
      </c>
      <c r="C98" s="1" t="s">
        <v>71</v>
      </c>
      <c r="D98" s="15">
        <f>E95/F95</f>
        <v>0.5399999999999999</v>
      </c>
    </row>
    <row r="99" spans="1:22" s="6" customFormat="1" ht="63">
      <c r="A99" s="23" t="s">
        <v>170</v>
      </c>
      <c r="B99" s="4" t="s">
        <v>102</v>
      </c>
      <c r="C99" s="4" t="s">
        <v>65</v>
      </c>
      <c r="D99" s="4" t="s">
        <v>25</v>
      </c>
      <c r="E99" s="2"/>
      <c r="F99" s="22"/>
      <c r="G99" s="5"/>
      <c r="H99" s="5"/>
      <c r="I99" s="5"/>
      <c r="J99" s="5"/>
      <c r="K99" s="5"/>
      <c r="L99" s="5"/>
      <c r="M99" s="5"/>
      <c r="N99" s="5"/>
      <c r="O99" s="5"/>
      <c r="P99" s="5"/>
      <c r="Q99" s="5"/>
      <c r="R99" s="5"/>
      <c r="S99" s="5"/>
      <c r="T99" s="5"/>
      <c r="U99" s="5"/>
      <c r="V99" s="5"/>
    </row>
    <row r="100" spans="1:4" ht="15.75">
      <c r="A100" s="7" t="s">
        <v>171</v>
      </c>
      <c r="B100" s="1" t="s">
        <v>103</v>
      </c>
      <c r="C100" s="1" t="s">
        <v>71</v>
      </c>
      <c r="D100" s="8">
        <f>E101+E105+E113+E117+E121+E125+E129+E133+E137+E141+E145+E149+E153+E154+E109</f>
        <v>164138.022</v>
      </c>
    </row>
    <row r="101" spans="1:5" ht="31.5">
      <c r="A101" s="7" t="s">
        <v>172</v>
      </c>
      <c r="B101" s="1" t="s">
        <v>104</v>
      </c>
      <c r="C101" s="1" t="s">
        <v>65</v>
      </c>
      <c r="D101" s="1" t="s">
        <v>26</v>
      </c>
      <c r="E101" s="2">
        <v>2776.34</v>
      </c>
    </row>
    <row r="102" spans="1:4" ht="15.75">
      <c r="A102" s="7" t="s">
        <v>173</v>
      </c>
      <c r="B102" s="1" t="s">
        <v>105</v>
      </c>
      <c r="C102" s="1" t="s">
        <v>65</v>
      </c>
      <c r="D102" s="1" t="s">
        <v>21</v>
      </c>
    </row>
    <row r="103" spans="1:4" ht="15.75">
      <c r="A103" s="7" t="s">
        <v>174</v>
      </c>
      <c r="B103" s="1" t="s">
        <v>62</v>
      </c>
      <c r="C103" s="1" t="s">
        <v>65</v>
      </c>
      <c r="D103" s="1" t="s">
        <v>10</v>
      </c>
    </row>
    <row r="104" spans="1:4" ht="15.75">
      <c r="A104" s="7" t="s">
        <v>175</v>
      </c>
      <c r="B104" s="1" t="s">
        <v>106</v>
      </c>
      <c r="C104" s="1" t="s">
        <v>71</v>
      </c>
      <c r="D104" s="15">
        <f>E101/E2</f>
        <v>0.4302001983389116</v>
      </c>
    </row>
    <row r="105" spans="1:5" ht="31.5">
      <c r="A105" s="7" t="s">
        <v>176</v>
      </c>
      <c r="B105" s="1" t="s">
        <v>104</v>
      </c>
      <c r="C105" s="1" t="s">
        <v>65</v>
      </c>
      <c r="D105" s="1" t="s">
        <v>27</v>
      </c>
      <c r="E105" s="2">
        <v>7695.92</v>
      </c>
    </row>
    <row r="106" spans="1:4" ht="15.75">
      <c r="A106" s="7" t="s">
        <v>177</v>
      </c>
      <c r="B106" s="1" t="s">
        <v>105</v>
      </c>
      <c r="C106" s="1" t="s">
        <v>65</v>
      </c>
      <c r="D106" s="1" t="s">
        <v>28</v>
      </c>
    </row>
    <row r="107" spans="1:4" ht="15.75">
      <c r="A107" s="7" t="s">
        <v>178</v>
      </c>
      <c r="B107" s="1" t="s">
        <v>62</v>
      </c>
      <c r="C107" s="1" t="s">
        <v>65</v>
      </c>
      <c r="D107" s="1" t="s">
        <v>10</v>
      </c>
    </row>
    <row r="108" spans="1:4" ht="15.75">
      <c r="A108" s="7" t="s">
        <v>179</v>
      </c>
      <c r="B108" s="1" t="s">
        <v>106</v>
      </c>
      <c r="C108" s="1" t="s">
        <v>71</v>
      </c>
      <c r="D108" s="15">
        <f>E105/E2</f>
        <v>1.1925003099045492</v>
      </c>
    </row>
    <row r="109" spans="1:5" ht="31.5">
      <c r="A109" s="7"/>
      <c r="B109" s="1" t="s">
        <v>104</v>
      </c>
      <c r="C109" s="1" t="s">
        <v>65</v>
      </c>
      <c r="D109" s="15" t="s">
        <v>365</v>
      </c>
      <c r="E109" s="2">
        <v>6080.39</v>
      </c>
    </row>
    <row r="110" spans="1:4" ht="15.75">
      <c r="A110" s="7"/>
      <c r="B110" s="1" t="s">
        <v>105</v>
      </c>
      <c r="C110" s="1" t="s">
        <v>65</v>
      </c>
      <c r="D110" s="15" t="s">
        <v>23</v>
      </c>
    </row>
    <row r="111" spans="1:4" ht="15.75">
      <c r="A111" s="7"/>
      <c r="B111" s="1" t="s">
        <v>62</v>
      </c>
      <c r="C111" s="1" t="s">
        <v>65</v>
      </c>
      <c r="D111" s="15" t="s">
        <v>10</v>
      </c>
    </row>
    <row r="112" spans="1:4" ht="15.75">
      <c r="A112" s="7"/>
      <c r="B112" s="1" t="s">
        <v>106</v>
      </c>
      <c r="C112" s="1" t="s">
        <v>71</v>
      </c>
      <c r="D112" s="15">
        <f>E109/E2</f>
        <v>0.9421702615594397</v>
      </c>
    </row>
    <row r="113" spans="1:5" ht="31.5">
      <c r="A113" s="7" t="s">
        <v>180</v>
      </c>
      <c r="B113" s="1" t="s">
        <v>104</v>
      </c>
      <c r="C113" s="1" t="s">
        <v>65</v>
      </c>
      <c r="D113" s="1" t="s">
        <v>3</v>
      </c>
      <c r="E113" s="2">
        <v>4431.69</v>
      </c>
    </row>
    <row r="114" spans="1:4" ht="15.75">
      <c r="A114" s="7" t="s">
        <v>181</v>
      </c>
      <c r="B114" s="1" t="s">
        <v>105</v>
      </c>
      <c r="C114" s="1" t="s">
        <v>65</v>
      </c>
      <c r="D114" s="1" t="s">
        <v>29</v>
      </c>
    </row>
    <row r="115" spans="1:4" ht="15.75">
      <c r="A115" s="7" t="s">
        <v>182</v>
      </c>
      <c r="B115" s="1" t="s">
        <v>62</v>
      </c>
      <c r="C115" s="1" t="s">
        <v>65</v>
      </c>
      <c r="D115" s="1" t="s">
        <v>10</v>
      </c>
    </row>
    <row r="116" spans="1:4" ht="15.75">
      <c r="A116" s="7" t="s">
        <v>183</v>
      </c>
      <c r="B116" s="1" t="s">
        <v>106</v>
      </c>
      <c r="C116" s="1" t="s">
        <v>71</v>
      </c>
      <c r="D116" s="15">
        <f>E113/E2</f>
        <v>0.686700446262551</v>
      </c>
    </row>
    <row r="117" spans="1:5" ht="31.5">
      <c r="A117" s="7" t="s">
        <v>184</v>
      </c>
      <c r="B117" s="1" t="s">
        <v>104</v>
      </c>
      <c r="C117" s="1" t="s">
        <v>65</v>
      </c>
      <c r="D117" s="1" t="s">
        <v>2</v>
      </c>
      <c r="E117" s="2">
        <v>64818.22</v>
      </c>
    </row>
    <row r="118" spans="1:4" ht="15.75">
      <c r="A118" s="7" t="s">
        <v>185</v>
      </c>
      <c r="B118" s="1" t="s">
        <v>105</v>
      </c>
      <c r="C118" s="1" t="s">
        <v>65</v>
      </c>
      <c r="D118" s="1" t="s">
        <v>30</v>
      </c>
    </row>
    <row r="119" spans="1:4" ht="15.75">
      <c r="A119" s="7" t="s">
        <v>186</v>
      </c>
      <c r="B119" s="1" t="s">
        <v>62</v>
      </c>
      <c r="C119" s="1" t="s">
        <v>65</v>
      </c>
      <c r="D119" s="1" t="s">
        <v>10</v>
      </c>
    </row>
    <row r="120" spans="1:4" ht="15.75">
      <c r="A120" s="7" t="s">
        <v>187</v>
      </c>
      <c r="B120" s="1" t="s">
        <v>106</v>
      </c>
      <c r="C120" s="1" t="s">
        <v>71</v>
      </c>
      <c r="D120" s="15">
        <f>E117/E2</f>
        <v>10.043730630965662</v>
      </c>
    </row>
    <row r="121" spans="1:5" ht="47.25">
      <c r="A121" s="7" t="s">
        <v>188</v>
      </c>
      <c r="B121" s="1" t="s">
        <v>104</v>
      </c>
      <c r="C121" s="1" t="s">
        <v>65</v>
      </c>
      <c r="D121" s="1" t="s">
        <v>31</v>
      </c>
      <c r="E121" s="2">
        <f>5857.49+26683.05</f>
        <v>32540.54</v>
      </c>
    </row>
    <row r="122" spans="1:4" ht="15.75">
      <c r="A122" s="7" t="s">
        <v>189</v>
      </c>
      <c r="B122" s="1" t="s">
        <v>105</v>
      </c>
      <c r="C122" s="1" t="s">
        <v>65</v>
      </c>
      <c r="D122" s="1" t="s">
        <v>32</v>
      </c>
    </row>
    <row r="123" spans="1:4" ht="15.75">
      <c r="A123" s="7" t="s">
        <v>190</v>
      </c>
      <c r="B123" s="1" t="s">
        <v>62</v>
      </c>
      <c r="C123" s="1" t="s">
        <v>65</v>
      </c>
      <c r="D123" s="1" t="s">
        <v>10</v>
      </c>
    </row>
    <row r="124" spans="1:4" ht="15.75">
      <c r="A124" s="7" t="s">
        <v>191</v>
      </c>
      <c r="B124" s="1" t="s">
        <v>106</v>
      </c>
      <c r="C124" s="1" t="s">
        <v>71</v>
      </c>
      <c r="D124" s="15">
        <f>E121/E2</f>
        <v>5.042230692946572</v>
      </c>
    </row>
    <row r="125" spans="1:5" ht="31.5">
      <c r="A125" s="7" t="s">
        <v>192</v>
      </c>
      <c r="B125" s="1" t="s">
        <v>104</v>
      </c>
      <c r="C125" s="1" t="s">
        <v>65</v>
      </c>
      <c r="D125" s="1" t="s">
        <v>33</v>
      </c>
      <c r="E125" s="2">
        <v>21980.962</v>
      </c>
    </row>
    <row r="126" spans="1:4" ht="15.75">
      <c r="A126" s="7" t="s">
        <v>193</v>
      </c>
      <c r="B126" s="1" t="s">
        <v>105</v>
      </c>
      <c r="C126" s="1" t="s">
        <v>65</v>
      </c>
      <c r="D126" s="1" t="s">
        <v>34</v>
      </c>
    </row>
    <row r="127" spans="1:4" ht="15.75">
      <c r="A127" s="7" t="s">
        <v>194</v>
      </c>
      <c r="B127" s="1" t="s">
        <v>62</v>
      </c>
      <c r="C127" s="1" t="s">
        <v>65</v>
      </c>
      <c r="D127" s="1" t="s">
        <v>10</v>
      </c>
    </row>
    <row r="128" spans="1:4" ht="15.75">
      <c r="A128" s="7" t="s">
        <v>195</v>
      </c>
      <c r="B128" s="1" t="s">
        <v>106</v>
      </c>
      <c r="C128" s="1" t="s">
        <v>71</v>
      </c>
      <c r="D128" s="15">
        <f>E125/E2</f>
        <v>3.4060000619809094</v>
      </c>
    </row>
    <row r="129" spans="1:5" ht="31.5">
      <c r="A129" s="7" t="s">
        <v>196</v>
      </c>
      <c r="B129" s="1" t="s">
        <v>104</v>
      </c>
      <c r="C129" s="1" t="s">
        <v>65</v>
      </c>
      <c r="D129" s="1" t="s">
        <v>35</v>
      </c>
      <c r="E129" s="2">
        <v>3188.08</v>
      </c>
    </row>
    <row r="130" spans="1:4" ht="15.75">
      <c r="A130" s="7" t="s">
        <v>197</v>
      </c>
      <c r="B130" s="1" t="s">
        <v>105</v>
      </c>
      <c r="C130" s="1" t="s">
        <v>65</v>
      </c>
      <c r="D130" s="1" t="s">
        <v>23</v>
      </c>
    </row>
    <row r="131" spans="1:4" ht="15.75">
      <c r="A131" s="7" t="s">
        <v>198</v>
      </c>
      <c r="B131" s="1" t="s">
        <v>62</v>
      </c>
      <c r="C131" s="1" t="s">
        <v>65</v>
      </c>
      <c r="D131" s="1" t="s">
        <v>10</v>
      </c>
    </row>
    <row r="132" spans="1:4" ht="15.75">
      <c r="A132" s="7" t="s">
        <v>199</v>
      </c>
      <c r="B132" s="1" t="s">
        <v>106</v>
      </c>
      <c r="C132" s="1" t="s">
        <v>71</v>
      </c>
      <c r="D132" s="15">
        <f>E129/E2</f>
        <v>0.4940002479236395</v>
      </c>
    </row>
    <row r="133" spans="1:5" ht="31.5">
      <c r="A133" s="7" t="s">
        <v>200</v>
      </c>
      <c r="B133" s="1" t="s">
        <v>104</v>
      </c>
      <c r="C133" s="1" t="s">
        <v>65</v>
      </c>
      <c r="D133" s="1" t="s">
        <v>36</v>
      </c>
      <c r="E133" s="2">
        <v>2328.46</v>
      </c>
    </row>
    <row r="134" spans="1:4" ht="15.75">
      <c r="A134" s="7" t="s">
        <v>201</v>
      </c>
      <c r="B134" s="1" t="s">
        <v>105</v>
      </c>
      <c r="C134" s="1" t="s">
        <v>65</v>
      </c>
      <c r="D134" s="1" t="s">
        <v>30</v>
      </c>
    </row>
    <row r="135" spans="1:4" ht="15.75">
      <c r="A135" s="7" t="s">
        <v>202</v>
      </c>
      <c r="B135" s="1" t="s">
        <v>62</v>
      </c>
      <c r="C135" s="1" t="s">
        <v>65</v>
      </c>
      <c r="D135" s="1" t="s">
        <v>10</v>
      </c>
    </row>
    <row r="136" spans="1:4" ht="15.75">
      <c r="A136" s="7" t="s">
        <v>203</v>
      </c>
      <c r="B136" s="1" t="s">
        <v>106</v>
      </c>
      <c r="C136" s="1" t="s">
        <v>71</v>
      </c>
      <c r="D136" s="15">
        <f>E133/E2</f>
        <v>0.36080017354654764</v>
      </c>
    </row>
    <row r="137" spans="1:5" ht="31.5">
      <c r="A137" s="7" t="s">
        <v>337</v>
      </c>
      <c r="B137" s="1" t="s">
        <v>104</v>
      </c>
      <c r="C137" s="1" t="s">
        <v>65</v>
      </c>
      <c r="D137" s="1" t="s">
        <v>320</v>
      </c>
      <c r="E137" s="2">
        <v>2203.26</v>
      </c>
    </row>
    <row r="138" spans="1:4" ht="15.75">
      <c r="A138" s="7" t="s">
        <v>338</v>
      </c>
      <c r="B138" s="1" t="s">
        <v>105</v>
      </c>
      <c r="C138" s="1" t="s">
        <v>65</v>
      </c>
      <c r="D138" s="1" t="s">
        <v>34</v>
      </c>
    </row>
    <row r="139" spans="1:4" ht="15.75">
      <c r="A139" s="7" t="s">
        <v>339</v>
      </c>
      <c r="B139" s="1" t="s">
        <v>62</v>
      </c>
      <c r="C139" s="1" t="s">
        <v>65</v>
      </c>
      <c r="D139" s="1" t="s">
        <v>10</v>
      </c>
    </row>
    <row r="140" spans="1:4" ht="15.75">
      <c r="A140" s="7" t="s">
        <v>340</v>
      </c>
      <c r="B140" s="1" t="s">
        <v>106</v>
      </c>
      <c r="C140" s="1" t="s">
        <v>71</v>
      </c>
      <c r="D140" s="15">
        <f>E137/E2</f>
        <v>0.34140014875418373</v>
      </c>
    </row>
    <row r="141" spans="1:5" ht="31.5">
      <c r="A141" s="7"/>
      <c r="B141" s="1" t="s">
        <v>104</v>
      </c>
      <c r="C141" s="1" t="s">
        <v>65</v>
      </c>
      <c r="D141" s="15" t="s">
        <v>319</v>
      </c>
      <c r="E141" s="2">
        <v>0</v>
      </c>
    </row>
    <row r="142" spans="1:4" ht="15.75">
      <c r="A142" s="7"/>
      <c r="B142" s="1" t="s">
        <v>105</v>
      </c>
      <c r="C142" s="1" t="s">
        <v>65</v>
      </c>
      <c r="D142" s="15" t="s">
        <v>30</v>
      </c>
    </row>
    <row r="143" spans="1:4" ht="15.75">
      <c r="A143" s="7"/>
      <c r="B143" s="1" t="s">
        <v>62</v>
      </c>
      <c r="C143" s="1" t="s">
        <v>65</v>
      </c>
      <c r="D143" s="15" t="s">
        <v>10</v>
      </c>
    </row>
    <row r="144" spans="1:4" ht="15.75">
      <c r="A144" s="7"/>
      <c r="B144" s="1" t="s">
        <v>106</v>
      </c>
      <c r="C144" s="1" t="s">
        <v>71</v>
      </c>
      <c r="D144" s="15">
        <f>E141/E2</f>
        <v>0</v>
      </c>
    </row>
    <row r="145" spans="1:5" ht="31.5">
      <c r="A145" s="7" t="s">
        <v>341</v>
      </c>
      <c r="B145" s="1" t="s">
        <v>104</v>
      </c>
      <c r="C145" s="1" t="s">
        <v>65</v>
      </c>
      <c r="D145" s="15" t="s">
        <v>321</v>
      </c>
      <c r="E145" s="2">
        <v>0</v>
      </c>
    </row>
    <row r="146" spans="1:4" ht="15.75">
      <c r="A146" s="7" t="s">
        <v>342</v>
      </c>
      <c r="B146" s="1" t="s">
        <v>105</v>
      </c>
      <c r="C146" s="1" t="s">
        <v>65</v>
      </c>
      <c r="D146" s="15" t="s">
        <v>23</v>
      </c>
    </row>
    <row r="147" spans="1:4" ht="15.75">
      <c r="A147" s="7" t="s">
        <v>343</v>
      </c>
      <c r="B147" s="1" t="s">
        <v>62</v>
      </c>
      <c r="C147" s="1" t="s">
        <v>65</v>
      </c>
      <c r="D147" s="15" t="s">
        <v>10</v>
      </c>
    </row>
    <row r="148" spans="1:4" ht="15.75">
      <c r="A148" s="7" t="s">
        <v>344</v>
      </c>
      <c r="B148" s="1" t="s">
        <v>106</v>
      </c>
      <c r="C148" s="1" t="s">
        <v>71</v>
      </c>
      <c r="D148" s="15">
        <f>E145/E2</f>
        <v>0</v>
      </c>
    </row>
    <row r="149" spans="1:5" ht="31.5">
      <c r="A149" s="7" t="s">
        <v>345</v>
      </c>
      <c r="B149" s="1" t="s">
        <v>104</v>
      </c>
      <c r="C149" s="1" t="s">
        <v>65</v>
      </c>
      <c r="D149" s="15" t="s">
        <v>318</v>
      </c>
      <c r="E149" s="2">
        <v>1480.68</v>
      </c>
    </row>
    <row r="150" spans="1:4" ht="15.75">
      <c r="A150" s="7" t="s">
        <v>346</v>
      </c>
      <c r="B150" s="1" t="s">
        <v>105</v>
      </c>
      <c r="C150" s="1" t="s">
        <v>65</v>
      </c>
      <c r="D150" s="15" t="s">
        <v>23</v>
      </c>
    </row>
    <row r="151" spans="1:4" ht="15.75">
      <c r="A151" s="7" t="s">
        <v>347</v>
      </c>
      <c r="B151" s="1" t="s">
        <v>62</v>
      </c>
      <c r="C151" s="1" t="s">
        <v>65</v>
      </c>
      <c r="D151" s="15" t="s">
        <v>10</v>
      </c>
    </row>
    <row r="152" spans="1:4" ht="15.75">
      <c r="A152" s="7" t="s">
        <v>348</v>
      </c>
      <c r="B152" s="1" t="s">
        <v>106</v>
      </c>
      <c r="C152" s="1" t="s">
        <v>71</v>
      </c>
      <c r="D152" s="15">
        <f>E149/E2</f>
        <v>0.2294347341018966</v>
      </c>
    </row>
    <row r="153" spans="1:7" ht="31.5">
      <c r="A153" s="7" t="s">
        <v>349</v>
      </c>
      <c r="B153" s="1" t="s">
        <v>104</v>
      </c>
      <c r="C153" s="1" t="s">
        <v>65</v>
      </c>
      <c r="D153" s="1" t="s">
        <v>316</v>
      </c>
      <c r="E153" s="2">
        <v>14613.48</v>
      </c>
      <c r="F153" s="11"/>
      <c r="G153" s="12"/>
    </row>
    <row r="154" spans="1:6" ht="15.75">
      <c r="A154" s="7" t="s">
        <v>350</v>
      </c>
      <c r="B154" s="1" t="s">
        <v>105</v>
      </c>
      <c r="C154" s="1" t="s">
        <v>65</v>
      </c>
      <c r="D154" s="1" t="s">
        <v>23</v>
      </c>
      <c r="F154" s="10"/>
    </row>
    <row r="155" spans="1:4" ht="15.75">
      <c r="A155" s="7" t="s">
        <v>351</v>
      </c>
      <c r="B155" s="1" t="s">
        <v>62</v>
      </c>
      <c r="C155" s="1" t="s">
        <v>65</v>
      </c>
      <c r="D155" s="1" t="s">
        <v>10</v>
      </c>
    </row>
    <row r="156" spans="1:4" ht="15.75">
      <c r="A156" s="7" t="s">
        <v>352</v>
      </c>
      <c r="B156" s="1" t="s">
        <v>106</v>
      </c>
      <c r="C156" s="1" t="s">
        <v>71</v>
      </c>
      <c r="D156" s="15">
        <f>E153/E2</f>
        <v>2.2643919672740793</v>
      </c>
    </row>
    <row r="157" spans="1:4" ht="47.25">
      <c r="A157" s="23" t="s">
        <v>204</v>
      </c>
      <c r="B157" s="4" t="s">
        <v>102</v>
      </c>
      <c r="C157" s="4" t="s">
        <v>65</v>
      </c>
      <c r="D157" s="4" t="s">
        <v>37</v>
      </c>
    </row>
    <row r="158" spans="1:4" ht="15.75">
      <c r="A158" s="7" t="s">
        <v>205</v>
      </c>
      <c r="B158" s="1" t="s">
        <v>103</v>
      </c>
      <c r="C158" s="1" t="s">
        <v>71</v>
      </c>
      <c r="D158" s="8">
        <f>E159+E163+E167+E171+E175+E179+E183+E187+E191+E195+E199</f>
        <v>160518.7079168</v>
      </c>
    </row>
    <row r="159" spans="1:7" ht="31.5">
      <c r="A159" s="7" t="s">
        <v>206</v>
      </c>
      <c r="B159" s="1" t="s">
        <v>104</v>
      </c>
      <c r="C159" s="1" t="s">
        <v>65</v>
      </c>
      <c r="D159" s="1" t="s">
        <v>38</v>
      </c>
      <c r="E159" s="2">
        <f>9265.83+2148.426</f>
        <v>11414.256</v>
      </c>
      <c r="F159" s="22">
        <v>1</v>
      </c>
      <c r="G159" s="22">
        <f>'[2]гук(2016)'!$EH$39*12*E2</f>
        <v>3022.7629824</v>
      </c>
    </row>
    <row r="160" spans="1:4" ht="15.75">
      <c r="A160" s="7" t="s">
        <v>207</v>
      </c>
      <c r="B160" s="1" t="s">
        <v>105</v>
      </c>
      <c r="C160" s="1" t="s">
        <v>65</v>
      </c>
      <c r="D160" s="1" t="s">
        <v>39</v>
      </c>
    </row>
    <row r="161" spans="1:4" ht="15.75">
      <c r="A161" s="7" t="s">
        <v>208</v>
      </c>
      <c r="B161" s="1" t="s">
        <v>62</v>
      </c>
      <c r="C161" s="1" t="s">
        <v>65</v>
      </c>
      <c r="D161" s="1" t="s">
        <v>19</v>
      </c>
    </row>
    <row r="162" spans="1:4" ht="15.75">
      <c r="A162" s="7" t="s">
        <v>209</v>
      </c>
      <c r="B162" s="1" t="s">
        <v>106</v>
      </c>
      <c r="C162" s="1" t="s">
        <v>71</v>
      </c>
      <c r="D162" s="15">
        <f>E159/F159</f>
        <v>11414.256</v>
      </c>
    </row>
    <row r="163" spans="1:7" ht="31.5">
      <c r="A163" s="7"/>
      <c r="B163" s="1" t="s">
        <v>104</v>
      </c>
      <c r="C163" s="1" t="s">
        <v>65</v>
      </c>
      <c r="D163" s="1" t="s">
        <v>361</v>
      </c>
      <c r="E163" s="2">
        <f>('[3]гук(2016)'!$EH$38+'[3]гук(2016)'!$EH$42)*12*'[3]гук(2016)'!$EH$4</f>
        <v>19538.8419168</v>
      </c>
      <c r="F163" s="22">
        <v>3</v>
      </c>
      <c r="G163" s="22">
        <f>'[2]гук(2016)'!$EH$38*12*E2</f>
        <v>8492.421312</v>
      </c>
    </row>
    <row r="164" spans="1:4" ht="15.75">
      <c r="A164" s="7"/>
      <c r="B164" s="1" t="s">
        <v>105</v>
      </c>
      <c r="C164" s="1" t="s">
        <v>65</v>
      </c>
      <c r="D164" s="1" t="s">
        <v>39</v>
      </c>
    </row>
    <row r="165" spans="1:4" ht="15.75">
      <c r="A165" s="7"/>
      <c r="B165" s="1" t="s">
        <v>62</v>
      </c>
      <c r="C165" s="1" t="s">
        <v>65</v>
      </c>
      <c r="D165" s="1" t="s">
        <v>19</v>
      </c>
    </row>
    <row r="166" spans="1:4" ht="15.75">
      <c r="A166" s="7"/>
      <c r="B166" s="1" t="s">
        <v>106</v>
      </c>
      <c r="C166" s="1" t="s">
        <v>71</v>
      </c>
      <c r="D166" s="15">
        <f>E163/F163</f>
        <v>6512.9473056</v>
      </c>
    </row>
    <row r="167" spans="1:5" ht="31.5">
      <c r="A167" s="7" t="s">
        <v>210</v>
      </c>
      <c r="B167" s="1" t="s">
        <v>104</v>
      </c>
      <c r="C167" s="1" t="s">
        <v>65</v>
      </c>
      <c r="D167" s="1" t="s">
        <v>40</v>
      </c>
      <c r="E167" s="2">
        <v>13757.39</v>
      </c>
    </row>
    <row r="168" spans="1:4" ht="15.75">
      <c r="A168" s="7" t="s">
        <v>211</v>
      </c>
      <c r="B168" s="1" t="s">
        <v>105</v>
      </c>
      <c r="C168" s="1" t="s">
        <v>65</v>
      </c>
      <c r="D168" s="1" t="s">
        <v>23</v>
      </c>
    </row>
    <row r="169" spans="1:4" ht="15.75">
      <c r="A169" s="7" t="s">
        <v>212</v>
      </c>
      <c r="B169" s="1" t="s">
        <v>62</v>
      </c>
      <c r="C169" s="1" t="s">
        <v>65</v>
      </c>
      <c r="D169" s="1" t="s">
        <v>10</v>
      </c>
    </row>
    <row r="170" spans="1:4" ht="15.75">
      <c r="A170" s="7" t="s">
        <v>213</v>
      </c>
      <c r="B170" s="1" t="s">
        <v>106</v>
      </c>
      <c r="C170" s="1" t="s">
        <v>71</v>
      </c>
      <c r="D170" s="15">
        <f>E167/E2</f>
        <v>2.1317388744266763</v>
      </c>
    </row>
    <row r="171" spans="1:5" ht="31.5">
      <c r="A171" s="7" t="s">
        <v>214</v>
      </c>
      <c r="B171" s="1" t="s">
        <v>104</v>
      </c>
      <c r="C171" s="1" t="s">
        <v>65</v>
      </c>
      <c r="D171" s="1" t="s">
        <v>41</v>
      </c>
      <c r="E171" s="2">
        <v>0</v>
      </c>
    </row>
    <row r="172" spans="1:4" ht="15.75">
      <c r="A172" s="7" t="s">
        <v>215</v>
      </c>
      <c r="B172" s="1" t="s">
        <v>105</v>
      </c>
      <c r="C172" s="1" t="s">
        <v>65</v>
      </c>
      <c r="D172" s="1" t="s">
        <v>23</v>
      </c>
    </row>
    <row r="173" spans="1:4" ht="15.75">
      <c r="A173" s="7" t="s">
        <v>216</v>
      </c>
      <c r="B173" s="1" t="s">
        <v>62</v>
      </c>
      <c r="C173" s="1" t="s">
        <v>65</v>
      </c>
      <c r="D173" s="1" t="s">
        <v>10</v>
      </c>
    </row>
    <row r="174" spans="1:4" ht="15.75">
      <c r="A174" s="7" t="s">
        <v>217</v>
      </c>
      <c r="B174" s="1" t="s">
        <v>106</v>
      </c>
      <c r="C174" s="1" t="s">
        <v>71</v>
      </c>
      <c r="D174" s="15">
        <f>E171/E2</f>
        <v>0</v>
      </c>
    </row>
    <row r="175" spans="1:5" ht="31.5">
      <c r="A175" s="7" t="s">
        <v>218</v>
      </c>
      <c r="B175" s="1" t="s">
        <v>104</v>
      </c>
      <c r="C175" s="1" t="s">
        <v>65</v>
      </c>
      <c r="D175" s="1" t="s">
        <v>42</v>
      </c>
      <c r="E175" s="2">
        <f>17640.07+30631.98</f>
        <v>48272.05</v>
      </c>
    </row>
    <row r="176" spans="1:4" ht="15.75">
      <c r="A176" s="7" t="s">
        <v>219</v>
      </c>
      <c r="B176" s="1" t="s">
        <v>105</v>
      </c>
      <c r="C176" s="1" t="s">
        <v>65</v>
      </c>
      <c r="D176" s="1" t="s">
        <v>23</v>
      </c>
    </row>
    <row r="177" spans="1:4" ht="15.75">
      <c r="A177" s="7" t="s">
        <v>220</v>
      </c>
      <c r="B177" s="1" t="s">
        <v>62</v>
      </c>
      <c r="C177" s="1" t="s">
        <v>65</v>
      </c>
      <c r="D177" s="1" t="s">
        <v>10</v>
      </c>
    </row>
    <row r="178" spans="1:4" ht="15.75">
      <c r="A178" s="7" t="s">
        <v>221</v>
      </c>
      <c r="B178" s="1" t="s">
        <v>106</v>
      </c>
      <c r="C178" s="1" t="s">
        <v>71</v>
      </c>
      <c r="D178" s="15">
        <f>E175/E2</f>
        <v>7.479863951902814</v>
      </c>
    </row>
    <row r="179" spans="1:5" ht="31.5">
      <c r="A179" s="7" t="s">
        <v>222</v>
      </c>
      <c r="B179" s="1" t="s">
        <v>104</v>
      </c>
      <c r="C179" s="1" t="s">
        <v>65</v>
      </c>
      <c r="D179" s="1" t="s">
        <v>309</v>
      </c>
      <c r="E179" s="2">
        <v>25244.8</v>
      </c>
    </row>
    <row r="180" spans="1:4" ht="15.75">
      <c r="A180" s="7" t="s">
        <v>223</v>
      </c>
      <c r="B180" s="1" t="s">
        <v>105</v>
      </c>
      <c r="C180" s="1" t="s">
        <v>65</v>
      </c>
      <c r="D180" s="1" t="s">
        <v>23</v>
      </c>
    </row>
    <row r="181" spans="1:4" ht="15.75">
      <c r="A181" s="7" t="s">
        <v>225</v>
      </c>
      <c r="B181" s="1" t="s">
        <v>62</v>
      </c>
      <c r="C181" s="1" t="s">
        <v>65</v>
      </c>
      <c r="D181" s="1" t="s">
        <v>10</v>
      </c>
    </row>
    <row r="182" spans="1:4" ht="15.75">
      <c r="A182" s="7" t="s">
        <v>226</v>
      </c>
      <c r="B182" s="1" t="s">
        <v>106</v>
      </c>
      <c r="C182" s="1" t="s">
        <v>71</v>
      </c>
      <c r="D182" s="15">
        <f>E179/E2</f>
        <v>3.9117391843312257</v>
      </c>
    </row>
    <row r="183" spans="1:5" ht="31.5">
      <c r="A183" s="7"/>
      <c r="B183" s="1" t="s">
        <v>104</v>
      </c>
      <c r="C183" s="1" t="s">
        <v>65</v>
      </c>
      <c r="D183" s="1" t="s">
        <v>360</v>
      </c>
      <c r="E183" s="2">
        <v>5157.67</v>
      </c>
    </row>
    <row r="184" spans="1:4" ht="15.75">
      <c r="A184" s="7"/>
      <c r="B184" s="1" t="s">
        <v>105</v>
      </c>
      <c r="C184" s="1" t="s">
        <v>65</v>
      </c>
      <c r="D184" s="1" t="s">
        <v>23</v>
      </c>
    </row>
    <row r="185" spans="1:4" ht="15.75">
      <c r="A185" s="7"/>
      <c r="B185" s="1" t="s">
        <v>62</v>
      </c>
      <c r="C185" s="1" t="s">
        <v>65</v>
      </c>
      <c r="D185" s="1" t="s">
        <v>10</v>
      </c>
    </row>
    <row r="186" spans="1:4" ht="15.75">
      <c r="A186" s="7"/>
      <c r="B186" s="1" t="s">
        <v>106</v>
      </c>
      <c r="C186" s="1" t="s">
        <v>71</v>
      </c>
      <c r="D186" s="15">
        <f>E183/E2</f>
        <v>0.7991926986488161</v>
      </c>
    </row>
    <row r="187" spans="1:5" ht="31.5">
      <c r="A187" s="7" t="s">
        <v>227</v>
      </c>
      <c r="B187" s="1" t="s">
        <v>104</v>
      </c>
      <c r="C187" s="1" t="s">
        <v>65</v>
      </c>
      <c r="D187" s="1" t="s">
        <v>43</v>
      </c>
      <c r="E187" s="2">
        <v>2625.84</v>
      </c>
    </row>
    <row r="188" spans="1:4" ht="15.75">
      <c r="A188" s="7" t="s">
        <v>224</v>
      </c>
      <c r="B188" s="1" t="s">
        <v>105</v>
      </c>
      <c r="C188" s="1" t="s">
        <v>65</v>
      </c>
      <c r="D188" s="1" t="s">
        <v>23</v>
      </c>
    </row>
    <row r="189" spans="1:4" ht="15.75">
      <c r="A189" s="7" t="s">
        <v>228</v>
      </c>
      <c r="B189" s="1" t="s">
        <v>62</v>
      </c>
      <c r="C189" s="1" t="s">
        <v>65</v>
      </c>
      <c r="D189" s="1" t="s">
        <v>10</v>
      </c>
    </row>
    <row r="190" spans="1:4" ht="15.75">
      <c r="A190" s="7" t="s">
        <v>229</v>
      </c>
      <c r="B190" s="1" t="s">
        <v>106</v>
      </c>
      <c r="C190" s="1" t="s">
        <v>71</v>
      </c>
      <c r="D190" s="15">
        <f>E187/E2</f>
        <v>0.406879880996653</v>
      </c>
    </row>
    <row r="191" spans="1:6" ht="31.5">
      <c r="A191" s="7" t="s">
        <v>230</v>
      </c>
      <c r="B191" s="1" t="s">
        <v>104</v>
      </c>
      <c r="C191" s="1" t="s">
        <v>65</v>
      </c>
      <c r="D191" s="1" t="s">
        <v>44</v>
      </c>
      <c r="E191" s="2">
        <v>5611.75</v>
      </c>
      <c r="F191" s="22" t="s">
        <v>317</v>
      </c>
    </row>
    <row r="192" spans="1:6" ht="15.75">
      <c r="A192" s="7" t="s">
        <v>231</v>
      </c>
      <c r="B192" s="1" t="s">
        <v>105</v>
      </c>
      <c r="C192" s="1" t="s">
        <v>65</v>
      </c>
      <c r="D192" s="1" t="s">
        <v>23</v>
      </c>
      <c r="F192" s="22" t="s">
        <v>10</v>
      </c>
    </row>
    <row r="193" spans="1:4" ht="15.75">
      <c r="A193" s="7" t="s">
        <v>232</v>
      </c>
      <c r="B193" s="1" t="s">
        <v>62</v>
      </c>
      <c r="C193" s="1" t="s">
        <v>65</v>
      </c>
      <c r="D193" s="1" t="s">
        <v>10</v>
      </c>
    </row>
    <row r="194" spans="1:4" ht="15.75">
      <c r="A194" s="7" t="s">
        <v>233</v>
      </c>
      <c r="B194" s="1" t="s">
        <v>106</v>
      </c>
      <c r="C194" s="1" t="s">
        <v>71</v>
      </c>
      <c r="D194" s="15">
        <f>E191/E2</f>
        <v>0.8695534275443163</v>
      </c>
    </row>
    <row r="195" spans="1:5" ht="31.5">
      <c r="A195" s="7" t="s">
        <v>234</v>
      </c>
      <c r="B195" s="1" t="s">
        <v>104</v>
      </c>
      <c r="C195" s="1" t="s">
        <v>65</v>
      </c>
      <c r="D195" s="1" t="s">
        <v>45</v>
      </c>
      <c r="E195" s="2">
        <v>28896.11</v>
      </c>
    </row>
    <row r="196" spans="1:4" ht="15.75">
      <c r="A196" s="7" t="s">
        <v>235</v>
      </c>
      <c r="B196" s="1" t="s">
        <v>105</v>
      </c>
      <c r="C196" s="1" t="s">
        <v>65</v>
      </c>
      <c r="D196" s="1" t="s">
        <v>23</v>
      </c>
    </row>
    <row r="197" spans="1:4" ht="15.75">
      <c r="A197" s="7" t="s">
        <v>236</v>
      </c>
      <c r="B197" s="1" t="s">
        <v>62</v>
      </c>
      <c r="C197" s="1" t="s">
        <v>65</v>
      </c>
      <c r="D197" s="1" t="s">
        <v>10</v>
      </c>
    </row>
    <row r="198" spans="1:4" ht="15.75">
      <c r="A198" s="7" t="s">
        <v>237</v>
      </c>
      <c r="B198" s="1" t="s">
        <v>106</v>
      </c>
      <c r="C198" s="1" t="s">
        <v>71</v>
      </c>
      <c r="D198" s="15">
        <f>E195/E2</f>
        <v>4.477517974463865</v>
      </c>
    </row>
    <row r="199" spans="1:5" ht="31.5">
      <c r="A199" s="7"/>
      <c r="B199" s="1" t="s">
        <v>104</v>
      </c>
      <c r="C199" s="1" t="s">
        <v>65</v>
      </c>
      <c r="D199" s="15" t="s">
        <v>358</v>
      </c>
      <c r="E199" s="2">
        <v>0</v>
      </c>
    </row>
    <row r="200" spans="1:4" ht="15.75">
      <c r="A200" s="7"/>
      <c r="B200" s="1" t="s">
        <v>105</v>
      </c>
      <c r="C200" s="1" t="s">
        <v>65</v>
      </c>
      <c r="D200" s="15" t="s">
        <v>23</v>
      </c>
    </row>
    <row r="201" spans="1:4" ht="15.75">
      <c r="A201" s="7"/>
      <c r="B201" s="1" t="s">
        <v>62</v>
      </c>
      <c r="C201" s="1" t="s">
        <v>65</v>
      </c>
      <c r="D201" s="15" t="s">
        <v>10</v>
      </c>
    </row>
    <row r="202" spans="1:4" ht="15.75">
      <c r="A202" s="7"/>
      <c r="B202" s="1" t="s">
        <v>106</v>
      </c>
      <c r="C202" s="1" t="s">
        <v>71</v>
      </c>
      <c r="D202" s="15">
        <f>E199/E2</f>
        <v>0</v>
      </c>
    </row>
    <row r="203" spans="1:4" ht="47.25">
      <c r="A203" s="23" t="s">
        <v>272</v>
      </c>
      <c r="B203" s="4" t="s">
        <v>102</v>
      </c>
      <c r="C203" s="4" t="s">
        <v>65</v>
      </c>
      <c r="D203" s="4" t="s">
        <v>46</v>
      </c>
    </row>
    <row r="204" spans="1:6" ht="18.75">
      <c r="A204" s="7" t="s">
        <v>238</v>
      </c>
      <c r="B204" s="1" t="s">
        <v>103</v>
      </c>
      <c r="C204" s="1" t="s">
        <v>71</v>
      </c>
      <c r="D204" s="8">
        <f>E205+E209+E213+E217+E221+E225+E229+E233+E237+E241</f>
        <v>58497.32000000001</v>
      </c>
      <c r="F204" s="13"/>
    </row>
    <row r="205" spans="1:5" ht="31.5">
      <c r="A205" s="7" t="s">
        <v>239</v>
      </c>
      <c r="B205" s="1" t="s">
        <v>104</v>
      </c>
      <c r="C205" s="1" t="s">
        <v>65</v>
      </c>
      <c r="D205" s="1" t="s">
        <v>364</v>
      </c>
      <c r="E205" s="2">
        <v>0</v>
      </c>
    </row>
    <row r="206" spans="1:4" ht="15.75">
      <c r="A206" s="7" t="s">
        <v>268</v>
      </c>
      <c r="B206" s="1" t="s">
        <v>105</v>
      </c>
      <c r="C206" s="1" t="s">
        <v>65</v>
      </c>
      <c r="D206" s="1" t="s">
        <v>23</v>
      </c>
    </row>
    <row r="207" spans="1:4" ht="15.75">
      <c r="A207" s="7" t="s">
        <v>240</v>
      </c>
      <c r="B207" s="1" t="s">
        <v>62</v>
      </c>
      <c r="C207" s="1" t="s">
        <v>65</v>
      </c>
      <c r="D207" s="1" t="s">
        <v>10</v>
      </c>
    </row>
    <row r="208" spans="1:4" ht="15.75">
      <c r="A208" s="7" t="s">
        <v>241</v>
      </c>
      <c r="B208" s="1" t="s">
        <v>106</v>
      </c>
      <c r="C208" s="1" t="s">
        <v>71</v>
      </c>
      <c r="D208" s="1">
        <v>0</v>
      </c>
    </row>
    <row r="209" spans="1:5" ht="31.5">
      <c r="A209" s="7" t="s">
        <v>242</v>
      </c>
      <c r="B209" s="1" t="s">
        <v>104</v>
      </c>
      <c r="C209" s="1" t="s">
        <v>65</v>
      </c>
      <c r="D209" s="1" t="s">
        <v>48</v>
      </c>
      <c r="E209" s="2">
        <v>0</v>
      </c>
    </row>
    <row r="210" spans="1:4" ht="15.75">
      <c r="A210" s="7" t="s">
        <v>243</v>
      </c>
      <c r="B210" s="1" t="s">
        <v>105</v>
      </c>
      <c r="C210" s="1" t="s">
        <v>65</v>
      </c>
      <c r="D210" s="1" t="s">
        <v>23</v>
      </c>
    </row>
    <row r="211" spans="1:4" ht="15.75">
      <c r="A211" s="7" t="s">
        <v>244</v>
      </c>
      <c r="B211" s="1" t="s">
        <v>62</v>
      </c>
      <c r="C211" s="1" t="s">
        <v>65</v>
      </c>
      <c r="D211" s="1" t="s">
        <v>10</v>
      </c>
    </row>
    <row r="212" spans="1:4" ht="15.75">
      <c r="A212" s="7" t="s">
        <v>245</v>
      </c>
      <c r="B212" s="1" t="s">
        <v>106</v>
      </c>
      <c r="C212" s="1" t="s">
        <v>71</v>
      </c>
      <c r="D212" s="15">
        <f>E209/E2</f>
        <v>0</v>
      </c>
    </row>
    <row r="213" spans="1:5" ht="31.5">
      <c r="A213" s="7" t="s">
        <v>246</v>
      </c>
      <c r="B213" s="1" t="s">
        <v>104</v>
      </c>
      <c r="C213" s="1" t="s">
        <v>65</v>
      </c>
      <c r="D213" s="1" t="s">
        <v>47</v>
      </c>
      <c r="E213" s="2">
        <v>39775.86</v>
      </c>
    </row>
    <row r="214" spans="1:4" ht="15.75">
      <c r="A214" s="7" t="s">
        <v>247</v>
      </c>
      <c r="B214" s="1" t="s">
        <v>105</v>
      </c>
      <c r="C214" s="1" t="s">
        <v>65</v>
      </c>
      <c r="D214" s="1" t="s">
        <v>23</v>
      </c>
    </row>
    <row r="215" spans="1:4" ht="15.75">
      <c r="A215" s="7" t="s">
        <v>248</v>
      </c>
      <c r="B215" s="1" t="s">
        <v>62</v>
      </c>
      <c r="C215" s="1" t="s">
        <v>65</v>
      </c>
      <c r="D215" s="1" t="s">
        <v>10</v>
      </c>
    </row>
    <row r="216" spans="1:4" ht="15.75">
      <c r="A216" s="7" t="s">
        <v>249</v>
      </c>
      <c r="B216" s="1" t="s">
        <v>106</v>
      </c>
      <c r="C216" s="1" t="s">
        <v>71</v>
      </c>
      <c r="D216" s="20">
        <f>E213/E2</f>
        <v>6.163359985124582</v>
      </c>
    </row>
    <row r="217" spans="1:5" ht="31.5">
      <c r="A217" s="7" t="s">
        <v>250</v>
      </c>
      <c r="B217" s="1" t="s">
        <v>104</v>
      </c>
      <c r="C217" s="1" t="s">
        <v>65</v>
      </c>
      <c r="D217" s="1" t="s">
        <v>273</v>
      </c>
      <c r="E217" s="2">
        <v>0</v>
      </c>
    </row>
    <row r="218" spans="1:4" ht="15.75">
      <c r="A218" s="7" t="s">
        <v>251</v>
      </c>
      <c r="B218" s="1" t="s">
        <v>105</v>
      </c>
      <c r="C218" s="1" t="s">
        <v>65</v>
      </c>
      <c r="D218" s="1" t="s">
        <v>23</v>
      </c>
    </row>
    <row r="219" spans="1:4" ht="15.75">
      <c r="A219" s="7" t="s">
        <v>252</v>
      </c>
      <c r="B219" s="1" t="s">
        <v>62</v>
      </c>
      <c r="C219" s="1" t="s">
        <v>65</v>
      </c>
      <c r="D219" s="1" t="s">
        <v>10</v>
      </c>
    </row>
    <row r="220" spans="1:4" ht="15.75">
      <c r="A220" s="7" t="s">
        <v>253</v>
      </c>
      <c r="B220" s="1" t="s">
        <v>106</v>
      </c>
      <c r="C220" s="1" t="s">
        <v>71</v>
      </c>
      <c r="D220" s="1">
        <v>0</v>
      </c>
    </row>
    <row r="221" spans="1:6" ht="31.5">
      <c r="A221" s="7" t="s">
        <v>254</v>
      </c>
      <c r="B221" s="1" t="s">
        <v>104</v>
      </c>
      <c r="C221" s="1" t="s">
        <v>65</v>
      </c>
      <c r="D221" s="1" t="s">
        <v>322</v>
      </c>
      <c r="E221" s="2">
        <f>2400+5834.76</f>
        <v>8234.76</v>
      </c>
      <c r="F221" s="22" t="s">
        <v>359</v>
      </c>
    </row>
    <row r="222" spans="1:4" ht="15.75">
      <c r="A222" s="7" t="s">
        <v>255</v>
      </c>
      <c r="B222" s="1" t="s">
        <v>105</v>
      </c>
      <c r="C222" s="1" t="s">
        <v>65</v>
      </c>
      <c r="D222" s="1" t="s">
        <v>23</v>
      </c>
    </row>
    <row r="223" spans="1:4" ht="15.75">
      <c r="A223" s="7" t="s">
        <v>256</v>
      </c>
      <c r="B223" s="1" t="s">
        <v>62</v>
      </c>
      <c r="C223" s="1" t="s">
        <v>65</v>
      </c>
      <c r="D223" s="1" t="s">
        <v>10</v>
      </c>
    </row>
    <row r="224" spans="1:4" ht="15.75">
      <c r="A224" s="7" t="s">
        <v>257</v>
      </c>
      <c r="B224" s="1" t="s">
        <v>106</v>
      </c>
      <c r="C224" s="1" t="s">
        <v>71</v>
      </c>
      <c r="D224" s="15">
        <f>E221/E2</f>
        <v>1.27599479360357</v>
      </c>
    </row>
    <row r="225" spans="1:5" ht="31.5">
      <c r="A225" s="7" t="s">
        <v>258</v>
      </c>
      <c r="B225" s="1" t="s">
        <v>104</v>
      </c>
      <c r="C225" s="1" t="s">
        <v>65</v>
      </c>
      <c r="D225" s="1" t="s">
        <v>1</v>
      </c>
      <c r="E225" s="2">
        <v>3525.04</v>
      </c>
    </row>
    <row r="226" spans="1:4" ht="15.75">
      <c r="A226" s="7" t="s">
        <v>259</v>
      </c>
      <c r="B226" s="1" t="s">
        <v>105</v>
      </c>
      <c r="C226" s="1" t="s">
        <v>65</v>
      </c>
      <c r="D226" s="1" t="s">
        <v>23</v>
      </c>
    </row>
    <row r="227" spans="1:4" ht="15.75">
      <c r="A227" s="7" t="s">
        <v>260</v>
      </c>
      <c r="B227" s="1" t="s">
        <v>62</v>
      </c>
      <c r="C227" s="1" t="s">
        <v>65</v>
      </c>
      <c r="D227" s="1" t="s">
        <v>10</v>
      </c>
    </row>
    <row r="228" spans="1:4" ht="15.75">
      <c r="A228" s="7" t="s">
        <v>261</v>
      </c>
      <c r="B228" s="1" t="s">
        <v>106</v>
      </c>
      <c r="C228" s="1" t="s">
        <v>71</v>
      </c>
      <c r="D228" s="15">
        <f>E225/E2</f>
        <v>0.5462129664063468</v>
      </c>
    </row>
    <row r="229" spans="1:5" ht="31.5">
      <c r="A229" s="7" t="s">
        <v>262</v>
      </c>
      <c r="B229" s="1" t="s">
        <v>104</v>
      </c>
      <c r="C229" s="1" t="s">
        <v>65</v>
      </c>
      <c r="D229" s="1" t="s">
        <v>0</v>
      </c>
      <c r="E229" s="2">
        <v>0</v>
      </c>
    </row>
    <row r="230" spans="1:4" ht="15.75">
      <c r="A230" s="7" t="s">
        <v>263</v>
      </c>
      <c r="B230" s="1" t="s">
        <v>105</v>
      </c>
      <c r="C230" s="1" t="s">
        <v>65</v>
      </c>
      <c r="D230" s="1" t="s">
        <v>23</v>
      </c>
    </row>
    <row r="231" spans="1:4" ht="15.75">
      <c r="A231" s="7" t="s">
        <v>264</v>
      </c>
      <c r="B231" s="1" t="s">
        <v>62</v>
      </c>
      <c r="C231" s="1" t="s">
        <v>65</v>
      </c>
      <c r="D231" s="1" t="s">
        <v>10</v>
      </c>
    </row>
    <row r="232" spans="1:4" ht="15.75">
      <c r="A232" s="7" t="s">
        <v>265</v>
      </c>
      <c r="B232" s="1" t="s">
        <v>106</v>
      </c>
      <c r="C232" s="1" t="s">
        <v>71</v>
      </c>
      <c r="D232" s="15">
        <f>E229/E2</f>
        <v>0</v>
      </c>
    </row>
    <row r="233" spans="1:5" ht="31.5">
      <c r="A233" s="7" t="s">
        <v>267</v>
      </c>
      <c r="B233" s="1" t="s">
        <v>104</v>
      </c>
      <c r="C233" s="1" t="s">
        <v>65</v>
      </c>
      <c r="D233" s="1" t="s">
        <v>49</v>
      </c>
      <c r="E233" s="2">
        <v>0</v>
      </c>
    </row>
    <row r="234" spans="1:4" ht="15.75">
      <c r="A234" s="7" t="s">
        <v>269</v>
      </c>
      <c r="B234" s="1" t="s">
        <v>105</v>
      </c>
      <c r="C234" s="1" t="s">
        <v>65</v>
      </c>
      <c r="D234" s="1" t="s">
        <v>23</v>
      </c>
    </row>
    <row r="235" spans="1:4" ht="15.75">
      <c r="A235" s="7" t="s">
        <v>270</v>
      </c>
      <c r="B235" s="1" t="s">
        <v>62</v>
      </c>
      <c r="C235" s="1" t="s">
        <v>65</v>
      </c>
      <c r="D235" s="1" t="s">
        <v>10</v>
      </c>
    </row>
    <row r="236" spans="1:4" ht="15.75">
      <c r="A236" s="7" t="s">
        <v>271</v>
      </c>
      <c r="B236" s="1" t="s">
        <v>106</v>
      </c>
      <c r="C236" s="1" t="s">
        <v>71</v>
      </c>
      <c r="D236" s="15">
        <f>E233/E2</f>
        <v>0</v>
      </c>
    </row>
    <row r="237" spans="1:5" ht="31.5">
      <c r="A237" s="7" t="s">
        <v>274</v>
      </c>
      <c r="B237" s="1" t="s">
        <v>104</v>
      </c>
      <c r="C237" s="1" t="s">
        <v>65</v>
      </c>
      <c r="D237" s="1" t="s">
        <v>50</v>
      </c>
      <c r="E237" s="2">
        <v>6961.66</v>
      </c>
    </row>
    <row r="238" spans="1:4" ht="15.75">
      <c r="A238" s="7" t="s">
        <v>275</v>
      </c>
      <c r="B238" s="1" t="s">
        <v>105</v>
      </c>
      <c r="C238" s="1" t="s">
        <v>65</v>
      </c>
      <c r="D238" s="1" t="s">
        <v>23</v>
      </c>
    </row>
    <row r="239" spans="1:4" ht="15.75">
      <c r="A239" s="7" t="s">
        <v>276</v>
      </c>
      <c r="B239" s="1" t="s">
        <v>62</v>
      </c>
      <c r="C239" s="1" t="s">
        <v>65</v>
      </c>
      <c r="D239" s="1" t="s">
        <v>10</v>
      </c>
    </row>
    <row r="240" spans="1:4" ht="15.75">
      <c r="A240" s="7" t="s">
        <v>277</v>
      </c>
      <c r="B240" s="1" t="s">
        <v>106</v>
      </c>
      <c r="C240" s="1" t="s">
        <v>71</v>
      </c>
      <c r="D240" s="15">
        <f>E237/E2</f>
        <v>1.0787250526837733</v>
      </c>
    </row>
    <row r="241" spans="1:6" ht="31.5">
      <c r="A241" s="7" t="s">
        <v>353</v>
      </c>
      <c r="B241" s="1" t="s">
        <v>104</v>
      </c>
      <c r="C241" s="1" t="s">
        <v>65</v>
      </c>
      <c r="D241" s="1" t="s">
        <v>51</v>
      </c>
      <c r="E241" s="2">
        <v>0</v>
      </c>
      <c r="F241" s="22">
        <f>1.66*100</f>
        <v>166</v>
      </c>
    </row>
    <row r="242" spans="1:4" ht="15.75">
      <c r="A242" s="7" t="s">
        <v>354</v>
      </c>
      <c r="B242" s="1" t="s">
        <v>105</v>
      </c>
      <c r="C242" s="1" t="s">
        <v>65</v>
      </c>
      <c r="D242" s="1" t="s">
        <v>23</v>
      </c>
    </row>
    <row r="243" spans="1:4" ht="15.75">
      <c r="A243" s="7" t="s">
        <v>355</v>
      </c>
      <c r="B243" s="1" t="s">
        <v>62</v>
      </c>
      <c r="C243" s="1" t="s">
        <v>65</v>
      </c>
      <c r="D243" s="1" t="s">
        <v>310</v>
      </c>
    </row>
    <row r="244" spans="1:4" ht="15.75">
      <c r="A244" s="7" t="s">
        <v>356</v>
      </c>
      <c r="B244" s="1" t="s">
        <v>106</v>
      </c>
      <c r="C244" s="1" t="s">
        <v>71</v>
      </c>
      <c r="D244" s="15">
        <f>E241/F241</f>
        <v>0</v>
      </c>
    </row>
    <row r="245" spans="1:4" ht="15.75">
      <c r="A245" s="7"/>
      <c r="B245" s="4" t="s">
        <v>266</v>
      </c>
      <c r="C245" s="1" t="s">
        <v>71</v>
      </c>
      <c r="D245" s="14">
        <f>SUM(D28,D34,D60,D66,D72,D78,D84,D90,D100,D158,D204)</f>
        <v>709238.7999167999</v>
      </c>
    </row>
    <row r="246" spans="1:4" ht="15.75">
      <c r="A246" s="25" t="s">
        <v>278</v>
      </c>
      <c r="B246" s="25"/>
      <c r="C246" s="25"/>
      <c r="D246" s="25"/>
    </row>
    <row r="247" spans="1:4" ht="15.75">
      <c r="A247" s="7" t="s">
        <v>279</v>
      </c>
      <c r="B247" s="1" t="s">
        <v>280</v>
      </c>
      <c r="C247" s="1" t="s">
        <v>281</v>
      </c>
      <c r="D247" s="21">
        <v>3</v>
      </c>
    </row>
    <row r="248" spans="1:4" ht="15.75">
      <c r="A248" s="7" t="s">
        <v>282</v>
      </c>
      <c r="B248" s="1" t="s">
        <v>283</v>
      </c>
      <c r="C248" s="1" t="s">
        <v>281</v>
      </c>
      <c r="D248" s="21">
        <v>2</v>
      </c>
    </row>
    <row r="249" spans="1:4" ht="31.5">
      <c r="A249" s="7" t="s">
        <v>284</v>
      </c>
      <c r="B249" s="1" t="s">
        <v>285</v>
      </c>
      <c r="C249" s="1" t="s">
        <v>281</v>
      </c>
      <c r="D249" s="1">
        <v>1</v>
      </c>
    </row>
    <row r="250" spans="1:4" ht="15.75">
      <c r="A250" s="7" t="s">
        <v>286</v>
      </c>
      <c r="B250" s="1" t="s">
        <v>287</v>
      </c>
      <c r="C250" s="1" t="s">
        <v>71</v>
      </c>
      <c r="D250" s="18">
        <v>-15985.56</v>
      </c>
    </row>
    <row r="251" spans="1:4" ht="15.75">
      <c r="A251" s="25" t="s">
        <v>288</v>
      </c>
      <c r="B251" s="25"/>
      <c r="C251" s="25"/>
      <c r="D251" s="25"/>
    </row>
    <row r="252" spans="1:4" ht="15.75">
      <c r="A252" s="7" t="s">
        <v>289</v>
      </c>
      <c r="B252" s="1" t="s">
        <v>70</v>
      </c>
      <c r="C252" s="1" t="s">
        <v>71</v>
      </c>
      <c r="D252" s="1">
        <v>0</v>
      </c>
    </row>
    <row r="253" spans="1:4" ht="31.5">
      <c r="A253" s="7" t="s">
        <v>290</v>
      </c>
      <c r="B253" s="1" t="s">
        <v>72</v>
      </c>
      <c r="C253" s="1" t="s">
        <v>71</v>
      </c>
      <c r="D253" s="1">
        <v>0</v>
      </c>
    </row>
    <row r="254" spans="1:4" ht="15.75">
      <c r="A254" s="7" t="s">
        <v>291</v>
      </c>
      <c r="B254" s="1" t="s">
        <v>74</v>
      </c>
      <c r="C254" s="1" t="s">
        <v>71</v>
      </c>
      <c r="D254" s="1">
        <v>0</v>
      </c>
    </row>
    <row r="255" spans="1:4" ht="15.75">
      <c r="A255" s="7" t="s">
        <v>292</v>
      </c>
      <c r="B255" s="1" t="s">
        <v>97</v>
      </c>
      <c r="C255" s="1" t="s">
        <v>71</v>
      </c>
      <c r="D255" s="1">
        <v>0</v>
      </c>
    </row>
    <row r="256" spans="1:4" ht="31.5">
      <c r="A256" s="7" t="s">
        <v>293</v>
      </c>
      <c r="B256" s="1" t="s">
        <v>294</v>
      </c>
      <c r="C256" s="1" t="s">
        <v>71</v>
      </c>
      <c r="D256" s="1">
        <v>0</v>
      </c>
    </row>
    <row r="257" spans="1:4" ht="15.75">
      <c r="A257" s="7" t="s">
        <v>295</v>
      </c>
      <c r="B257" s="1" t="s">
        <v>99</v>
      </c>
      <c r="C257" s="1" t="s">
        <v>71</v>
      </c>
      <c r="D257" s="1">
        <v>0</v>
      </c>
    </row>
    <row r="258" spans="1:4" ht="15.75">
      <c r="A258" s="25" t="s">
        <v>296</v>
      </c>
      <c r="B258" s="25"/>
      <c r="C258" s="25"/>
      <c r="D258" s="25"/>
    </row>
    <row r="259" spans="1:4" ht="15.75">
      <c r="A259" s="7" t="s">
        <v>297</v>
      </c>
      <c r="B259" s="1" t="s">
        <v>280</v>
      </c>
      <c r="C259" s="1" t="s">
        <v>281</v>
      </c>
      <c r="D259" s="1">
        <v>0</v>
      </c>
    </row>
    <row r="260" spans="1:4" ht="15.75">
      <c r="A260" s="7" t="s">
        <v>298</v>
      </c>
      <c r="B260" s="1" t="s">
        <v>283</v>
      </c>
      <c r="C260" s="1" t="s">
        <v>281</v>
      </c>
      <c r="D260" s="1">
        <v>0</v>
      </c>
    </row>
    <row r="261" spans="1:4" ht="15.75">
      <c r="A261" s="7" t="s">
        <v>299</v>
      </c>
      <c r="B261" s="1" t="s">
        <v>300</v>
      </c>
      <c r="C261" s="1" t="s">
        <v>281</v>
      </c>
      <c r="D261" s="1">
        <v>0</v>
      </c>
    </row>
    <row r="262" spans="1:4" ht="15.75">
      <c r="A262" s="7" t="s">
        <v>301</v>
      </c>
      <c r="B262" s="1" t="s">
        <v>287</v>
      </c>
      <c r="C262" s="1" t="s">
        <v>71</v>
      </c>
      <c r="D262" s="1">
        <v>0</v>
      </c>
    </row>
    <row r="263" spans="1:4" ht="15.75">
      <c r="A263" s="25" t="s">
        <v>302</v>
      </c>
      <c r="B263" s="25"/>
      <c r="C263" s="25"/>
      <c r="D263" s="25"/>
    </row>
    <row r="264" spans="1:4" ht="15.75">
      <c r="A264" s="7" t="s">
        <v>303</v>
      </c>
      <c r="B264" s="1" t="s">
        <v>304</v>
      </c>
      <c r="C264" s="1" t="s">
        <v>281</v>
      </c>
      <c r="D264" s="1">
        <v>41</v>
      </c>
    </row>
    <row r="265" spans="1:4" ht="15.75">
      <c r="A265" s="7" t="s">
        <v>305</v>
      </c>
      <c r="B265" s="1" t="s">
        <v>306</v>
      </c>
      <c r="C265" s="1" t="s">
        <v>281</v>
      </c>
      <c r="D265" s="1">
        <v>0</v>
      </c>
    </row>
    <row r="266" spans="1:4" ht="31.5">
      <c r="A266" s="7" t="s">
        <v>307</v>
      </c>
      <c r="B266" s="1" t="s">
        <v>308</v>
      </c>
      <c r="C266" s="1" t="s">
        <v>71</v>
      </c>
      <c r="D266" s="1">
        <v>134700</v>
      </c>
    </row>
  </sheetData>
  <sheetProtection password="CC29" sheet="1" objects="1" scenarios="1"/>
  <mergeCells count="8">
    <mergeCell ref="F91:F92"/>
    <mergeCell ref="A263:D263"/>
    <mergeCell ref="A2:D2"/>
    <mergeCell ref="A26:D26"/>
    <mergeCell ref="A8:D8"/>
    <mergeCell ref="A246:D246"/>
    <mergeCell ref="A251:D251"/>
    <mergeCell ref="A258:D258"/>
  </mergeCells>
  <printOptions/>
  <pageMargins left="0.7086614173228347" right="0.7086614173228347" top="0.7480314960629921" bottom="0.7480314960629921" header="0.31496062992125984" footer="0.31496062992125984"/>
  <pageSetup fitToHeight="10000" fitToWidth="1" horizontalDpi="600" verticalDpi="600" orientation="portrait" paperSize="9" scale="5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SaD</dc:creator>
  <cp:keywords/>
  <dc:description/>
  <cp:lastModifiedBy>chesnokova</cp:lastModifiedBy>
  <cp:lastPrinted>2017-04-03T05:59:32Z</cp:lastPrinted>
  <dcterms:created xsi:type="dcterms:W3CDTF">2010-07-19T21:32:50Z</dcterms:created>
  <dcterms:modified xsi:type="dcterms:W3CDTF">2020-03-25T12:16:47Z</dcterms:modified>
  <cp:category/>
  <cp:version/>
  <cp:contentType/>
  <cp:contentStatus/>
</cp:coreProperties>
</file>