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<sst xmlns="http://schemas.openxmlformats.org/spreadsheetml/2006/main" count="919" uniqueCount="371">
  <si>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</si>
  <si>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</si>
  <si>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</si>
  <si>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</si>
  <si>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</si>
  <si>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</si>
  <si>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</si>
  <si>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</si>
  <si>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</si>
  <si>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</si>
  <si>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</si>
  <si>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</si>
  <si>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</si>
  <si>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</si>
  <si>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</si>
  <si>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</si>
  <si>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</si>
  <si>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</si>
  <si>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</si>
  <si>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</si>
  <si>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</si>
  <si>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</si>
  <si>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</si>
  <si>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</si>
  <si>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</si>
  <si>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</si>
  <si>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</si>
  <si>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</si>
  <si>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</si>
  <si>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</si>
  <si>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</si>
  <si>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</si>
  <si>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</si>
  <si>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</si>
  <si>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</si>
  <si>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</si>
  <si>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</si>
  <si>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</si>
  <si>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</si>
  <si>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</si>
  <si>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</si>
  <si>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</si>
  <si>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</si>
  <si>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</si>
  <si>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</si>
  <si>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</si>
  <si>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</si>
  <si>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</si>
  <si>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</si>
  <si>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</si>
  <si>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</si>
  <si>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</si>
  <si>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</si>
  <si>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</si>
  <si>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</si>
  <si>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</si>
  <si>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</si>
  <si>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</si>
  <si>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</si>
  <si>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</si>
  <si>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</si>
  <si>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</si>
  <si>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</si>
  <si>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</si>
  <si>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</si>
  <si>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</si>
  <si>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</si>
  <si>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</si>
  <si>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</si>
  <si>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</si>
  <si>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</si>
  <si>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</si>
  <si>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</si>
  <si>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</si>
  <si>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</si>
  <si>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</si>
  <si>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</si>
  <si>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</si>
  <si>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</si>
  <si>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</si>
  <si>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</si>
  <si>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</si>
  <si>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</si>
  <si>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</si>
  <si>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</si>
  <si>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</si>
  <si>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</si>
  <si>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</si>
  <si>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</si>
  <si>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</si>
  <si>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</si>
  <si>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</si>
  <si>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</si>
  <si>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</si>
  <si>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</si>
  <si>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</si>
  <si>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</si>
  <si>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</si>
  <si>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</si>
  <si>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</si>
  <si>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</si>
  <si>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</si>
  <si>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</si>
  <si>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</si>
  <si>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</si>
  <si>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</si>
  <si>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</si>
  <si>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</si>
  <si>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</si>
  <si>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</si>
  <si>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</si>
  <si>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</si>
  <si>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</si>
  <si>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</si>
  <si>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</si>
  <si>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</si>
  <si>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</si>
  <si>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</si>
  <si>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</si>
  <si>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</si>
  <si>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</si>
  <si>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</si>
  <si>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</si>
  <si>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</si>
  <si>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</si>
  <si>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</si>
  <si>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</si>
  <si>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</si>
  <si>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</si>
  <si>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</si>
  <si>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</si>
  <si>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</si>
  <si>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</si>
  <si>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</si>
  <si>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</si>
  <si>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</si>
  <si>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</si>
  <si>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</si>
  <si>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</si>
  <si>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</si>
  <si>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</si>
  <si>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</si>
  <si>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</si>
  <si>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</si>
  <si>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</si>
  <si>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</si>
  <si>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</si>
  <si>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</si>
  <si>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</si>
  <si>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</si>
  <si>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</si>
  <si>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</si>
  <si>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</si>
  <si>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</si>
  <si>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</si>
  <si>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</si>
  <si>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</si>
  <si>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</si>
  <si>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</si>
  <si>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</si>
  <si>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</si>
  <si>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</si>
  <si>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</si>
  <si>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</si>
  <si>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</si>
  <si>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</si>
  <si>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</si>
  <si>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</si>
  <si>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</si>
  <si>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</si>
  <si>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</si>
  <si>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</si>
  <si>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</si>
  <si>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</si>
  <si>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</si>
  <si>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</si>
  <si>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</si>
  <si>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</si>
  <si>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</si>
  <si>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</si>
  <si>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</si>
  <si>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</si>
  <si>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</si>
  <si>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</si>
  <si>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</si>
  <si>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</si>
  <si>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</si>
  <si>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</si>
  <si>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</si>
  <si>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</si>
  <si>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</si>
  <si>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</si>
  <si>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</si>
  <si>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</si>
  <si>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</si>
  <si>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</si>
  <si>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</si>
  <si>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</si>
  <si>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</si>
  <si>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</si>
  <si>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</si>
  <si>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</si>
  <si>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</si>
  <si>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</si>
  <si>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</si>
  <si>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</si>
  <si>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</si>
  <si>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</si>
  <si>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</si>
  <si>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</si>
  <si>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</si>
  <si>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</si>
  <si>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</si>
  <si>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</si>
  <si>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</si>
  <si>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</si>
  <si>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</si>
  <si>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</si>
  <si>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</si>
  <si>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</si>
  <si>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</si>
  <si>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</si>
  <si>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</si>
  <si>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</si>
  <si>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</si>
  <si>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</si>
  <si>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</si>
  <si>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</si>
  <si>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</si>
  <si>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</si>
  <si>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</si>
  <si>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</si>
  <si>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</si>
  <si>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</si>
  <si>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</si>
  <si>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</si>
  <si>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</si>
  <si>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</si>
  <si>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</si>
  <si>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</si>
  <si>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</si>
  <si>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</si>
  <si>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</si>
  <si>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</si>
  <si>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</si>
  <si>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</si>
  <si>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</si>
  <si>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</si>
  <si>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</si>
  <si>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</si>
  <si>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</si>
  <si>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</si>
  <si>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</si>
  <si>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</si>
  <si>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</si>
  <si>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</si>
  <si>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</si>
  <si>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</si>
  <si>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</si>
  <si>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</si>
  <si>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</si>
  <si>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</si>
  <si>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</si>
  <si>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</si>
  <si>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</si>
  <si>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</si>
  <si>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</si>
  <si>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</si>
  <si>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</si>
  <si>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</si>
  <si>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</si>
  <si>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</si>
  <si>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</si>
  <si>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</si>
  <si>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</si>
  <si>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</si>
  <si>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</si>
  <si>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</si>
  <si>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</si>
  <si>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</si>
  <si>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</si>
  <si>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</si>
  <si>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</si>
  <si>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</si>
  <si>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</si>
  <si>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</si>
  <si>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</si>
  <si>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</si>
  <si>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</si>
  <si>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</si>
  <si>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</si>
  <si>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</si>
  <si>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</si>
  <si>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</si>
  <si>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</si>
  <si>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</si>
  <si>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</si>
  <si>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</si>
  <si>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</si>
  <si>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</si>
  <si>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</si>
  <si>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</si>
  <si>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</si>
  <si>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</si>
  <si>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</si>
  <si>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</si>
  <si>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</si>
  <si>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</si>
  <si>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</si>
  <si>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</si>
  <si>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</si>
  <si>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</si>
  <si>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</si>
  <si>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</si>
  <si>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</si>
  <si>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</si>
  <si>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</si>
  <si>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</si>
  <si>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</si>
  <si>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</si>
  <si>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</si>
  <si>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</si>
  <si>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</si>
  <si>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</si>
  <si>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</si>
  <si>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</si>
  <si>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</si>
  <si>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</si>
  <si>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</si>
  <si>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</si>
  <si>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</si>
  <si>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</si>
  <si>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</si>
  <si>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</si>
  <si>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</si>
  <si>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</si>
  <si>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</si>
  <si>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</si>
  <si>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</si>
  <si>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</si>
  <si>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</si>
  <si>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</si>
  <si>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</si>
  <si>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</si>
  <si>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</si>
  <si>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</si>
  <si>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</si>
  <si>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</si>
  <si>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</si>
  <si>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</si>
  <si>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</si>
  <si>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</si>
  <si>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</si>
  <si>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</si>
  <si>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</si>
  <si>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</si>
  <si>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</si>
  <si>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</si>
  <si>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</si>
  <si>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</si>
  <si>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</si>
  <si>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</si>
  <si>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</si>
  <si>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тек.рем.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</si>
  <si>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</si>
  <si>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</si>
  <si>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2019 год                                                      по дому №  30  ул. Плеханова в г. Липецке</t>
  </si>
  <si>
    <t>Мехуборка (асфальт) в зимний период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</si>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</sst>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  <numFmt numFmtId="185" formatCode="#,##0.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30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7">
          <cell r="P57">
            <v>26237.016000000003</v>
          </cell>
          <cell r="U57">
            <v>29768.922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Y38">
            <v>0.101297</v>
          </cell>
        </row>
        <row r="39">
          <cell r="DY39">
            <v>0.072112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A4">
            <v>3493.2000000000003</v>
          </cell>
        </row>
        <row r="38">
          <cell r="DY38">
            <v>0.101297</v>
          </cell>
        </row>
        <row r="42">
          <cell r="DY42">
            <v>0.076024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2175.28</v>
          </cell>
        </row>
        <row r="24">
          <cell r="D24">
            <v>-371042.43699520006</v>
          </cell>
        </row>
        <row r="25">
          <cell r="D25">
            <v>122115.32999999999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A123">
            <v>197300.6448336</v>
          </cell>
        </row>
        <row r="124">
          <cell r="EA124">
            <v>213047.01529920002</v>
          </cell>
        </row>
        <row r="125">
          <cell r="EA125">
            <v>51366.807360000006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0" width="9.140625" style="17" hidden="1" customWidth="1"/>
    <col min="11" max="22" width="9.140625" style="17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366</v>
      </c>
      <c r="B2" s="26"/>
      <c r="C2" s="26"/>
      <c r="D2" s="26"/>
      <c r="E2" s="2">
        <v>3493.2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2175.28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-371042.43699520006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122115.32999999999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461714.4674928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2019'!$EA$124</f>
        <v>213047.01529920002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2019'!$EA$123</f>
        <v>197300.6448336</v>
      </c>
    </row>
    <row r="15" spans="1:4" ht="15.75">
      <c r="A15" s="7" t="s">
        <v>96</v>
      </c>
      <c r="B15" s="21" t="s">
        <v>81</v>
      </c>
      <c r="C15" s="1" t="s">
        <v>73</v>
      </c>
      <c r="D15" s="19">
        <f>'[5]ГУК 2019'!$EA$125</f>
        <v>51366.807360000006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380631.20749279996</v>
      </c>
      <c r="E16" s="2">
        <v>347756.2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380631.20749279996</v>
      </c>
    </row>
    <row r="18" spans="1:4" ht="31.5">
      <c r="A18" s="21" t="s">
        <v>84</v>
      </c>
      <c r="B18" s="21" t="s">
        <v>98</v>
      </c>
      <c r="C18" s="21" t="s">
        <v>73</v>
      </c>
      <c r="D18" s="21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1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1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1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11764.050497599908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715.35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-306748.0751088001</v>
      </c>
    </row>
    <row r="25" spans="1:5" ht="15.75">
      <c r="A25" s="21" t="s">
        <v>93</v>
      </c>
      <c r="B25" s="21" t="s">
        <v>101</v>
      </c>
      <c r="C25" s="21" t="s">
        <v>73</v>
      </c>
      <c r="D25" s="22">
        <v>148297.63</v>
      </c>
      <c r="E25" s="2">
        <f>D12-(D16+D10)+D246-D24+D11</f>
        <v>865203.472104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29768.922</v>
      </c>
      <c r="E28" s="2">
        <f>'[1]2018 Управл'!$U$57</f>
        <v>29768.922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6">
        <f>E28/E2</f>
        <v>8.521963242871866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25072.510000000002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1320.43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0.3780001145081874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540.75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0.15480075575403643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6694.11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1.9163260048093438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16237.07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9">
        <f>E47/E2</f>
        <v>4.648193633344785</v>
      </c>
    </row>
    <row r="51" spans="1:5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280.15</v>
      </c>
    </row>
    <row r="52" spans="1:4" ht="15.75">
      <c r="A52" s="7" t="s">
        <v>333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9">
        <f>E51/E2</f>
        <v>0.08019867170502691</v>
      </c>
    </row>
    <row r="55" spans="1:5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26237.016000000003</v>
      </c>
      <c r="E60" s="2">
        <f>'[1]2018 Управл'!$P$57</f>
        <v>26237.016000000003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6">
        <f>E60/E2</f>
        <v>7.510882858124357</v>
      </c>
    </row>
    <row r="65" spans="1:22" s="6" customFormat="1" ht="15.75">
      <c r="A65" s="18" t="s">
        <v>135</v>
      </c>
      <c r="B65" s="4" t="s">
        <v>104</v>
      </c>
      <c r="C65" s="4" t="s">
        <v>67</v>
      </c>
      <c r="D65" s="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8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51366.81</v>
      </c>
      <c r="E72" s="2">
        <v>51366.81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6">
        <f>E72/E2</f>
        <v>14.704800755754036</v>
      </c>
    </row>
    <row r="77" spans="1:22" s="6" customFormat="1" ht="31.5">
      <c r="A77" s="18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12354.91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12354.91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6">
        <f>E79/E2</f>
        <v>3.5368458719798466</v>
      </c>
    </row>
    <row r="83" spans="1:22" s="6" customFormat="1" ht="31.5">
      <c r="A83" s="18" t="s">
        <v>155</v>
      </c>
      <c r="B83" s="4" t="s">
        <v>104</v>
      </c>
      <c r="C83" s="4" t="s">
        <v>67</v>
      </c>
      <c r="D83" s="4" t="s">
        <v>55</v>
      </c>
      <c r="E83" s="2">
        <f>11005.85+3733.89</f>
        <v>14739.74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14739.74</v>
      </c>
      <c r="F84" s="17">
        <v>63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6">
        <f>E83/F84</f>
        <v>233.96412698412698</v>
      </c>
    </row>
    <row r="89" spans="1:22" s="6" customFormat="1" ht="47.25">
      <c r="A89" s="18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2819.7000000000003</v>
      </c>
      <c r="F90" s="1">
        <v>649.7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2468.86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6">
        <f>E91/F90</f>
        <v>3.8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350.84</v>
      </c>
      <c r="F95" s="1">
        <f>F90</f>
        <v>649.7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6">
        <f>E95/F95</f>
        <v>0.540003078343851</v>
      </c>
    </row>
    <row r="99" spans="1:22" s="6" customFormat="1" ht="63">
      <c r="A99" s="18" t="s">
        <v>172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90061.589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1109.76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6">
        <f>E101/E2</f>
        <v>0.3176915149433185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4998.77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6">
        <f>E105/E2</f>
        <v>1.4310002290163748</v>
      </c>
    </row>
    <row r="109" spans="1:5" ht="31.5">
      <c r="A109" s="7"/>
      <c r="B109" s="1" t="s">
        <v>106</v>
      </c>
      <c r="C109" s="1" t="s">
        <v>67</v>
      </c>
      <c r="D109" s="16" t="s">
        <v>367</v>
      </c>
      <c r="E109" s="2">
        <v>2902.33</v>
      </c>
    </row>
    <row r="110" spans="1:4" ht="15.75">
      <c r="A110" s="7"/>
      <c r="B110" s="1" t="s">
        <v>107</v>
      </c>
      <c r="C110" s="1" t="s">
        <v>67</v>
      </c>
      <c r="D110" s="16" t="s">
        <v>24</v>
      </c>
    </row>
    <row r="111" spans="1:4" ht="15.75">
      <c r="A111" s="7"/>
      <c r="B111" s="1" t="s">
        <v>64</v>
      </c>
      <c r="C111" s="1" t="s">
        <v>67</v>
      </c>
      <c r="D111" s="16" t="s">
        <v>10</v>
      </c>
    </row>
    <row r="112" spans="1:4" ht="15.75">
      <c r="A112" s="7"/>
      <c r="B112" s="1" t="s">
        <v>108</v>
      </c>
      <c r="C112" s="1" t="s">
        <v>73</v>
      </c>
      <c r="D112" s="16">
        <f>E109/E2</f>
        <v>0.8308513683728387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2398.78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6">
        <f>E113/E2</f>
        <v>0.686699874040994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36216.85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6">
        <f>E117/E2</f>
        <v>10.367814611244704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7570.46+14309.25</f>
        <v>21879.71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6">
        <f>E121/E2</f>
        <v>6.26351482881026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11897.839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6">
        <f>E125/E2</f>
        <v>3.4059999427459067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4314.1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6">
        <f>E129/E2</f>
        <v>1.2349994274590634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3150.87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6">
        <f>E133/E2</f>
        <v>0.9020010305736861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1192.58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6">
        <f>E137/E2</f>
        <v>0.34140043513111185</v>
      </c>
    </row>
    <row r="141" spans="1:5" ht="31.5">
      <c r="A141" s="7"/>
      <c r="B141" s="1" t="s">
        <v>106</v>
      </c>
      <c r="C141" s="1" t="s">
        <v>67</v>
      </c>
      <c r="D141" s="16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6" t="s">
        <v>31</v>
      </c>
    </row>
    <row r="143" spans="1:4" ht="15.75">
      <c r="A143" s="7"/>
      <c r="B143" s="1" t="s">
        <v>64</v>
      </c>
      <c r="C143" s="1" t="s">
        <v>67</v>
      </c>
      <c r="D143" s="16" t="s">
        <v>10</v>
      </c>
    </row>
    <row r="144" spans="1:4" ht="15.75">
      <c r="A144" s="7"/>
      <c r="B144" s="1" t="s">
        <v>108</v>
      </c>
      <c r="C144" s="1" t="s">
        <v>73</v>
      </c>
      <c r="D144" s="16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6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6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6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6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6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6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6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5" ht="15.75">
      <c r="A155" s="7" t="s">
        <v>354</v>
      </c>
      <c r="B155" s="1" t="s">
        <v>64</v>
      </c>
      <c r="C155" s="1" t="s">
        <v>67</v>
      </c>
      <c r="D155" s="1" t="s">
        <v>10</v>
      </c>
      <c r="E155" s="15"/>
    </row>
    <row r="156" spans="1:4" ht="15.75">
      <c r="A156" s="7" t="s">
        <v>355</v>
      </c>
      <c r="B156" s="1" t="s">
        <v>108</v>
      </c>
      <c r="C156" s="1" t="s">
        <v>73</v>
      </c>
      <c r="D156" s="16">
        <f>E153/E2</f>
        <v>0</v>
      </c>
    </row>
    <row r="157" spans="1:4" ht="47.25">
      <c r="A157" s="18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63060.69860640001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7">
        <v>1</v>
      </c>
      <c r="G159" s="17">
        <f>'[2]гук(2016)'!$DY$39*12*E2</f>
        <v>3022.8196607999994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6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('[3]гук(2016)'!$DY$38+'[3]гук(2016)'!$DY$42)*12*'[3]гук(2016)'!$EA$4</f>
        <v>7433.0126064</v>
      </c>
      <c r="F163" s="17">
        <v>1</v>
      </c>
      <c r="G163" s="17">
        <f>'[2]гук(2016)'!$DY$38*12*E2</f>
        <v>4246.2081648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6">
        <f>E163/F163</f>
        <v>7433.0126064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6528.08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6">
        <f>E167/E2</f>
        <v>1.868796518951105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6">
        <f>E171/E2</f>
        <v>0</v>
      </c>
    </row>
    <row r="175" spans="1:6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9898.5</v>
      </c>
      <c r="F175" s="17" t="s">
        <v>363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6">
        <f>E175/E2</f>
        <v>2.833648230848506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1154.23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6">
        <f>E179/E2</f>
        <v>0.33042196267033097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1998.4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6">
        <f>E183/E2</f>
        <v>0.5720829039276308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6112.63</v>
      </c>
      <c r="F187" s="17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6">
        <f>E187/E2</f>
        <v>1.749865452879881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22960.7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6">
        <f>E191/E2</f>
        <v>6.572970342379481</v>
      </c>
    </row>
    <row r="195" spans="1:5" ht="31.5">
      <c r="A195" s="7"/>
      <c r="B195" s="1" t="s">
        <v>106</v>
      </c>
      <c r="C195" s="1" t="s">
        <v>67</v>
      </c>
      <c r="D195" s="16" t="s">
        <v>361</v>
      </c>
      <c r="E195" s="2">
        <v>4826.72</v>
      </c>
    </row>
    <row r="196" spans="1:4" ht="15.75">
      <c r="A196" s="7"/>
      <c r="B196" s="1" t="s">
        <v>107</v>
      </c>
      <c r="C196" s="1" t="s">
        <v>67</v>
      </c>
      <c r="D196" s="16" t="s">
        <v>24</v>
      </c>
    </row>
    <row r="197" spans="1:4" ht="15.75">
      <c r="A197" s="7"/>
      <c r="B197" s="1" t="s">
        <v>64</v>
      </c>
      <c r="C197" s="1" t="s">
        <v>67</v>
      </c>
      <c r="D197" s="16" t="s">
        <v>10</v>
      </c>
    </row>
    <row r="198" spans="1:4" ht="15.75">
      <c r="A198" s="7"/>
      <c r="B198" s="1" t="s">
        <v>108</v>
      </c>
      <c r="C198" s="1" t="s">
        <v>73</v>
      </c>
      <c r="D198" s="16">
        <f>E195/E2</f>
        <v>1.3817473949387382</v>
      </c>
    </row>
    <row r="199" spans="1:4" ht="47.25">
      <c r="A199" s="18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3030.23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984.79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6">
        <f>E205/E2</f>
        <v>0.28191629451505784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0</v>
      </c>
      <c r="F217" s="17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6">
        <f>E217/E2</f>
        <v>0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6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620.11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6">
        <f>E225/E2</f>
        <v>0.17751918012137868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6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1425.33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6">
        <f>E233/E2</f>
        <v>0.40802988663689455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7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16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318512.1256064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4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1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-15785.63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25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83000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2020-03-24T08:34:10Z</dcterms:modified>
  <cp:category/>
  <cp:version/>
  <cp:contentType/>
  <cp:contentStatus/>
</cp:coreProperties>
</file>