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<sst xmlns="http://schemas.openxmlformats.org/spreadsheetml/2006/main" count="929" uniqueCount="371">
  <si>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</si>
  <si>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</si>
  <si>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</si>
  <si>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</si>
  <si>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</si>
  <si>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</si>
  <si>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</si>
  <si>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</si>
  <si>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</si>
  <si>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</si>
  <si>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</si>
  <si>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</si>
  <si>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</si>
  <si>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</si>
  <si>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</si>
  <si>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</si>
  <si>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</si>
  <si>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</si>
  <si>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</si>
  <si>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</si>
  <si>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</si>
  <si>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</si>
  <si>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</si>
  <si>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</si>
  <si>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</si>
  <si>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</si>
  <si>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</si>
  <si>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</si>
  <si>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</si>
  <si>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</si>
  <si>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</si>
  <si>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</si>
  <si>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</si>
  <si>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</si>
  <si>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</si>
  <si>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</si>
  <si>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</si>
  <si>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</si>
  <si>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</si>
  <si>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</si>
  <si>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</si>
  <si>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</si>
  <si>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</si>
  <si>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</si>
  <si>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</si>
  <si>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</si>
  <si>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</si>
  <si>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</si>
  <si>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</si>
  <si>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</si>
  <si>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</si>
  <si>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</si>
  <si>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</si>
  <si>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</si>
  <si>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</si>
  <si>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</si>
  <si>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</si>
  <si>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</si>
  <si>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</si>
  <si>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</si>
  <si>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</si>
  <si>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</si>
  <si>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</si>
  <si>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</si>
  <si>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</si>
  <si>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</si>
  <si>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</si>
  <si>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</si>
  <si>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</si>
  <si>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</si>
  <si>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</si>
  <si>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</si>
  <si>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</si>
  <si>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</si>
  <si>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</si>
  <si>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</si>
  <si>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</si>
  <si>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</si>
  <si>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</si>
  <si>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</si>
  <si>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</si>
  <si>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</si>
  <si>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</si>
  <si>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</si>
  <si>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</si>
  <si>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</si>
  <si>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</si>
  <si>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</si>
  <si>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</si>
  <si>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</si>
  <si>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</si>
  <si>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</si>
  <si>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</si>
  <si>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</si>
  <si>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</si>
  <si>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</si>
  <si>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</si>
  <si>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</si>
  <si>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</si>
  <si>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</si>
  <si>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</si>
  <si>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</si>
  <si>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</si>
  <si>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</si>
  <si>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</si>
  <si>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</si>
  <si>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</si>
  <si>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</si>
  <si>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</si>
  <si>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</si>
  <si>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</si>
  <si>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</si>
  <si>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</si>
  <si>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</si>
  <si>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</si>
  <si>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</si>
  <si>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</si>
  <si>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</si>
  <si>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</si>
  <si>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</si>
  <si>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</si>
  <si>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</si>
  <si>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</si>
  <si>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</si>
  <si>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</si>
  <si>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</si>
  <si>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</si>
  <si>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</si>
  <si>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</si>
  <si>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</si>
  <si>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</si>
  <si>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</si>
  <si>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</si>
  <si>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</si>
  <si>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</si>
  <si>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</si>
  <si>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</si>
  <si>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</si>
  <si>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</si>
  <si>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</si>
  <si>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</si>
  <si>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</si>
  <si>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</si>
  <si>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</si>
  <si>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</si>
  <si>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</si>
  <si>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</si>
  <si>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</si>
  <si>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</si>
  <si>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</si>
  <si>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</si>
  <si>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</si>
  <si>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</si>
  <si>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</si>
  <si>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</si>
  <si>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</si>
  <si>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</si>
  <si>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</si>
  <si>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</si>
  <si>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</si>
  <si>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</si>
  <si>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</si>
  <si>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</si>
  <si>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</si>
  <si>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</si>
  <si>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</si>
  <si>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</si>
  <si>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</si>
  <si>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</si>
  <si>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</si>
  <si>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</si>
  <si>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</si>
  <si>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</si>
  <si>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</si>
  <si>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</si>
  <si>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</si>
  <si>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</si>
  <si>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</si>
  <si>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</si>
  <si>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</si>
  <si>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</si>
  <si>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</si>
  <si>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</si>
  <si>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</si>
  <si>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</si>
  <si>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</si>
  <si>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</si>
  <si>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</si>
  <si>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</si>
  <si>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</si>
  <si>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</si>
  <si>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</si>
  <si>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</si>
  <si>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</si>
  <si>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</si>
  <si>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</si>
  <si>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</si>
  <si>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</si>
  <si>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</si>
  <si>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</si>
  <si>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</si>
  <si>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</si>
  <si>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</si>
  <si>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</si>
  <si>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</si>
  <si>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</si>
  <si>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</si>
  <si>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</si>
  <si>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</si>
  <si>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</si>
  <si>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</si>
  <si>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</si>
  <si>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</si>
  <si>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</si>
  <si>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</si>
  <si>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</si>
  <si>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</si>
  <si>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</si>
  <si>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</si>
  <si>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</si>
  <si>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</si>
  <si>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</si>
  <si>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</si>
  <si>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</si>
  <si>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</si>
  <si>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</si>
  <si>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</si>
  <si>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</si>
  <si>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</si>
  <si>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</si>
  <si>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</si>
  <si>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</si>
  <si>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</si>
  <si>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</si>
  <si>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</si>
  <si>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</si>
  <si>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</si>
  <si>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</si>
  <si>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</si>
  <si>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</si>
  <si>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</si>
  <si>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</si>
  <si>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</si>
  <si>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</si>
  <si>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</si>
  <si>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</si>
  <si>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</si>
  <si>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</si>
  <si>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</si>
  <si>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</si>
  <si>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</si>
  <si>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</si>
  <si>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</si>
  <si>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</si>
  <si>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</si>
  <si>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</si>
  <si>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</si>
  <si>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</si>
  <si>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</si>
  <si>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</si>
  <si>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</si>
  <si>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</si>
  <si>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</si>
  <si>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</si>
  <si>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</si>
  <si>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</si>
  <si>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</si>
  <si>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</si>
  <si>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</si>
  <si>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</si>
  <si>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</si>
  <si>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</si>
  <si>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</si>
  <si>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</si>
  <si>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</si>
  <si>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</si>
  <si>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</si>
  <si>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</si>
  <si>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</si>
  <si>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</si>
  <si>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</si>
  <si>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</si>
  <si>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</si>
  <si>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</si>
  <si>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</si>
  <si>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</si>
  <si>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</si>
  <si>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</si>
  <si>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</si>
  <si>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</si>
  <si>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</si>
  <si>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</si>
  <si>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</si>
  <si>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</si>
  <si>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</si>
  <si>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</si>
  <si>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</si>
  <si>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</si>
  <si>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</si>
  <si>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</si>
  <si>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</si>
  <si>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</si>
  <si>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</si>
  <si>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</si>
  <si>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</si>
  <si>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</si>
  <si>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</si>
  <si>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</si>
  <si>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</si>
  <si>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</si>
  <si>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</si>
  <si>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</si>
  <si>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</si>
  <si>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</si>
  <si>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</si>
  <si>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</si>
  <si>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</si>
  <si>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</si>
  <si>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</si>
  <si>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</si>
  <si>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</si>
  <si>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</si>
  <si>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</si>
  <si>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</si>
  <si>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</si>
  <si>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</si>
  <si>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</si>
  <si>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</si>
  <si>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</si>
  <si>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</si>
  <si>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</si>
  <si>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</si>
  <si>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</si>
  <si>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</si>
  <si>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</si>
  <si>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</si>
  <si>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</si>
  <si>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</si>
  <si>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</si>
  <si>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</si>
  <si>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</si>
  <si>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</si>
  <si>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</si>
  <si>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</si>
  <si>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</si>
  <si>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</si>
  <si>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</si>
  <si>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</si>
  <si>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</si>
  <si>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</si>
  <si>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</si>
  <si>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</si>
  <si>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</si>
  <si>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</si>
  <si>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</si>
  <si>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</si>
  <si>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</si>
  <si>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</si>
  <si>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</si>
  <si>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</si>
  <si>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</si>
  <si>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</si>
  <si>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</si>
  <si>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</si>
  <si>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</si>
  <si>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</si>
  <si>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</si>
  <si>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5  ул. Ленина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</si>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</sst>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6">
          <cell r="P46">
            <v>25206.48</v>
          </cell>
          <cell r="U46">
            <v>28599.659999999996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DR38">
            <v>0.067745</v>
          </cell>
        </row>
        <row r="39">
          <cell r="DR39">
            <v>0.048226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T4">
            <v>5223.3</v>
          </cell>
        </row>
        <row r="38">
          <cell r="DR38">
            <v>0.067745</v>
          </cell>
        </row>
        <row r="42">
          <cell r="DR42">
            <v>0.10533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6326.46</v>
          </cell>
        </row>
        <row r="24">
          <cell r="D24">
            <v>-491293.44435399986</v>
          </cell>
        </row>
        <row r="25">
          <cell r="D25">
            <v>125849.65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T123">
            <v>297684.16160039994</v>
          </cell>
        </row>
        <row r="124">
          <cell r="DT124">
            <v>275007.26368800015</v>
          </cell>
        </row>
        <row r="125">
          <cell r="DT125">
            <v>76807.58184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" hidden="1" customWidth="1"/>
    <col min="6" max="6" width="17.8515625" style="22" hidden="1" customWidth="1"/>
    <col min="7" max="7" width="16.8515625" style="22" hidden="1" customWidth="1"/>
    <col min="8" max="11" width="9.140625" style="22" hidden="1" customWidth="1"/>
    <col min="12" max="13" width="0" style="22" hidden="1" customWidth="1"/>
    <col min="14" max="22" width="9.140625" style="22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367</v>
      </c>
      <c r="B2" s="26"/>
      <c r="C2" s="26"/>
      <c r="D2" s="26"/>
      <c r="E2" s="2">
        <v>5223.3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6326.46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-491293.44435399986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125849.65</v>
      </c>
    </row>
    <row r="12" spans="1:4" ht="31.5">
      <c r="A12" s="7" t="s">
        <v>77</v>
      </c>
      <c r="B12" s="1" t="s">
        <v>78</v>
      </c>
      <c r="C12" s="1" t="s">
        <v>73</v>
      </c>
      <c r="D12" s="16">
        <f>D13+D14+D15</f>
        <v>649499.0071284001</v>
      </c>
    </row>
    <row r="13" spans="1:4" ht="15.75">
      <c r="A13" s="7" t="s">
        <v>94</v>
      </c>
      <c r="B13" s="19" t="s">
        <v>79</v>
      </c>
      <c r="C13" s="1" t="s">
        <v>73</v>
      </c>
      <c r="D13" s="16">
        <f>'[5]ГУК 2019'!$DT$124</f>
        <v>275007.26368800015</v>
      </c>
    </row>
    <row r="14" spans="1:4" ht="15.75">
      <c r="A14" s="7" t="s">
        <v>95</v>
      </c>
      <c r="B14" s="19" t="s">
        <v>80</v>
      </c>
      <c r="C14" s="1" t="s">
        <v>73</v>
      </c>
      <c r="D14" s="16">
        <f>'[5]ГУК 2019'!$DT$123</f>
        <v>297684.16160039994</v>
      </c>
    </row>
    <row r="15" spans="1:4" ht="15.75">
      <c r="A15" s="7" t="s">
        <v>96</v>
      </c>
      <c r="B15" s="19" t="s">
        <v>81</v>
      </c>
      <c r="C15" s="1" t="s">
        <v>73</v>
      </c>
      <c r="D15" s="16">
        <f>'[5]ГУК 2019'!$DT$125</f>
        <v>76807.58184</v>
      </c>
    </row>
    <row r="16" spans="1:5" ht="15.75">
      <c r="A16" s="19" t="s">
        <v>82</v>
      </c>
      <c r="B16" s="19" t="s">
        <v>83</v>
      </c>
      <c r="C16" s="19" t="s">
        <v>73</v>
      </c>
      <c r="D16" s="20">
        <f>D17</f>
        <v>519631.21712840017</v>
      </c>
      <c r="E16" s="2">
        <v>307852.85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D12-D25+D250+D266</f>
        <v>519631.21712840017</v>
      </c>
    </row>
    <row r="18" spans="1:4" ht="31.5">
      <c r="A18" s="19" t="s">
        <v>84</v>
      </c>
      <c r="B18" s="19" t="s">
        <v>98</v>
      </c>
      <c r="C18" s="19" t="s">
        <v>73</v>
      </c>
      <c r="D18" s="19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19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19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19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34664.232774400305</v>
      </c>
    </row>
    <row r="23" spans="1:4" ht="15.75">
      <c r="A23" s="19" t="s">
        <v>91</v>
      </c>
      <c r="B23" s="19" t="s">
        <v>99</v>
      </c>
      <c r="C23" s="19" t="s">
        <v>73</v>
      </c>
      <c r="D23" s="20">
        <v>3628.54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D22-D245</f>
        <v>-380425.23499559966</v>
      </c>
    </row>
    <row r="25" spans="1:4" ht="15.75">
      <c r="A25" s="19" t="s">
        <v>93</v>
      </c>
      <c r="B25" s="19" t="s">
        <v>101</v>
      </c>
      <c r="C25" s="19" t="s">
        <v>73</v>
      </c>
      <c r="D25" s="20">
        <v>149652.48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23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28599.659999999996</v>
      </c>
      <c r="E28" s="2">
        <f>'[1]2018 Управл'!$U$46</f>
        <v>28599.659999999996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5.475400608810522</v>
      </c>
    </row>
    <row r="33" spans="1:22" s="6" customFormat="1" ht="31.5">
      <c r="A33" s="23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53363.4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2820.58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6">
        <f>E35/E2</f>
        <v>0.5399996171003005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1617.13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6">
        <f>E39/E2</f>
        <v>0.30959929546455306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14384.08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2.7538299542434856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34122.7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6">
        <f>E47/E2</f>
        <v>6.5327857867631565</v>
      </c>
    </row>
    <row r="51" spans="1:5" ht="47.25">
      <c r="A51" s="7" t="s">
        <v>332</v>
      </c>
      <c r="B51" s="1" t="s">
        <v>106</v>
      </c>
      <c r="C51" s="1" t="s">
        <v>67</v>
      </c>
      <c r="D51" s="16" t="s">
        <v>317</v>
      </c>
      <c r="E51" s="2">
        <v>418.91</v>
      </c>
    </row>
    <row r="52" spans="1:4" ht="15.75">
      <c r="A52" s="7" t="s">
        <v>333</v>
      </c>
      <c r="B52" s="1" t="s">
        <v>107</v>
      </c>
      <c r="C52" s="1" t="s">
        <v>67</v>
      </c>
      <c r="D52" s="16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6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6">
        <f>E51/E2</f>
        <v>0.08020025654279861</v>
      </c>
    </row>
    <row r="55" spans="1:5" ht="31.5">
      <c r="A55" s="7" t="s">
        <v>336</v>
      </c>
      <c r="B55" s="1" t="s">
        <v>106</v>
      </c>
      <c r="C55" s="1" t="s">
        <v>67</v>
      </c>
      <c r="D55" s="16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6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6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6">
        <f>E55/E2</f>
        <v>0</v>
      </c>
    </row>
    <row r="59" spans="1:22" s="6" customFormat="1" ht="24.75" customHeight="1">
      <c r="A59" s="23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25206.48</v>
      </c>
      <c r="E60" s="2">
        <f>'[1]2018 Управл'!$P$46</f>
        <v>25206.48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4.825776807765205</v>
      </c>
    </row>
    <row r="65" spans="1:22" s="6" customFormat="1" ht="15.75">
      <c r="A65" s="23" t="s">
        <v>135</v>
      </c>
      <c r="B65" s="4" t="s">
        <v>104</v>
      </c>
      <c r="C65" s="4" t="s">
        <v>67</v>
      </c>
      <c r="D65" s="4" t="s">
        <v>365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3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76807.58</v>
      </c>
      <c r="E72" s="2">
        <v>76807.58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14.704799647732276</v>
      </c>
    </row>
    <row r="77" spans="1:22" s="6" customFormat="1" ht="31.5">
      <c r="A77" s="23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10749.96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10749.96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2.058078226408592</v>
      </c>
    </row>
    <row r="83" spans="1:22" s="6" customFormat="1" ht="31.5">
      <c r="A83" s="23" t="s">
        <v>155</v>
      </c>
      <c r="B83" s="4" t="s">
        <v>104</v>
      </c>
      <c r="C83" s="4" t="s">
        <v>67</v>
      </c>
      <c r="D83" s="4" t="s">
        <v>55</v>
      </c>
      <c r="E83" s="2">
        <v>905.19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905.19</v>
      </c>
      <c r="F84" s="22">
        <v>56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16.164107142857144</v>
      </c>
    </row>
    <row r="89" spans="1:22" s="6" customFormat="1" ht="47.25">
      <c r="A89" s="23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19.6</v>
      </c>
      <c r="F90" s="1">
        <v>36.3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19.6</v>
      </c>
      <c r="F95" s="1">
        <f>F90</f>
        <v>36.3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0.5399449035812673</v>
      </c>
    </row>
    <row r="99" spans="1:22" s="6" customFormat="1" ht="63">
      <c r="A99" s="23" t="s">
        <v>172</v>
      </c>
      <c r="B99" s="4" t="s">
        <v>104</v>
      </c>
      <c r="C99" s="4" t="s">
        <v>67</v>
      </c>
      <c r="D99" s="4" t="s">
        <v>26</v>
      </c>
      <c r="E99" s="2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84781.21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1956.19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0.37451228150785904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6228.79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1.192500909386786</v>
      </c>
    </row>
    <row r="109" spans="1:5" ht="31.5">
      <c r="A109" s="7"/>
      <c r="B109" s="1" t="s">
        <v>106</v>
      </c>
      <c r="C109" s="1" t="s">
        <v>67</v>
      </c>
      <c r="D109" s="9" t="s">
        <v>366</v>
      </c>
      <c r="E109" s="2">
        <v>2788.33</v>
      </c>
    </row>
    <row r="110" spans="1:4" ht="15.75">
      <c r="A110" s="7"/>
      <c r="B110" s="1" t="s">
        <v>107</v>
      </c>
      <c r="C110" s="1" t="s">
        <v>67</v>
      </c>
      <c r="D110" s="9" t="s">
        <v>24</v>
      </c>
    </row>
    <row r="111" spans="1:4" ht="15.75">
      <c r="A111" s="7"/>
      <c r="B111" s="1" t="s">
        <v>64</v>
      </c>
      <c r="C111" s="1" t="s">
        <v>67</v>
      </c>
      <c r="D111" s="9" t="s">
        <v>10</v>
      </c>
    </row>
    <row r="112" spans="1:4" ht="15.75">
      <c r="A112" s="7"/>
      <c r="B112" s="1" t="s">
        <v>108</v>
      </c>
      <c r="C112" s="1" t="s">
        <v>73</v>
      </c>
      <c r="D112" s="9">
        <f>E109/E2</f>
        <v>0.5338253594470928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1120.06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0.21443531866827484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27835.9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5.329178871594586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4160.32+11417.8</f>
        <v>15578.119999999999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2.9824287327934447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17790.56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3.40600003828997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1290.16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0.2470009381042636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942.28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0.18039936438649895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3566.47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9">
        <f>E137/E2</f>
        <v>0.6828001455018857</v>
      </c>
    </row>
    <row r="141" spans="1:5" ht="31.5">
      <c r="A141" s="7"/>
      <c r="B141" s="1" t="s">
        <v>106</v>
      </c>
      <c r="C141" s="1" t="s">
        <v>67</v>
      </c>
      <c r="D141" s="9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9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9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9" t="s">
        <v>321</v>
      </c>
      <c r="E149" s="2">
        <v>5684.35</v>
      </c>
    </row>
    <row r="150" spans="1:4" ht="15.75">
      <c r="A150" s="7" t="s">
        <v>349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9">
        <f>E149/E2</f>
        <v>1.0882679532096569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2">
        <v>0</v>
      </c>
      <c r="G153" s="13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9">
        <f>E153/E2</f>
        <v>0</v>
      </c>
    </row>
    <row r="157" spans="1:4" ht="47.25">
      <c r="A157" s="23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77577.09777000001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2">
        <v>1</v>
      </c>
      <c r="G159" s="22">
        <f>'[2]гук(2016)'!$DR$39*12*E2</f>
        <v>3022.7863896000003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9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('[3]гук(2016)'!$DR$38+'[3]гук(2016)'!$DR$42)*12*'[3]гук(2016)'!$DT$4+3650.66</f>
        <v>14498.93177</v>
      </c>
      <c r="F163" s="22">
        <v>2</v>
      </c>
      <c r="G163" s="22">
        <f>'[2]гук(2016)'!$DR$38*12*E2</f>
        <v>4246.229502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9">
        <f>E163/F163</f>
        <v>7249.465885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17223.61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9">
        <f>E167/E2</f>
        <v>3.2974575459958264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9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2520.01+16204.99</f>
        <v>18725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9">
        <f>E175/E2</f>
        <v>3.584898435854728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453.62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9">
        <f>E179/E2</f>
        <v>0.08684548082629755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1340.97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9">
        <f>E183/E2</f>
        <v>0.2567285049681236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1295.41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9">
        <f>E187/E2</f>
        <v>0.2480060498152509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2805.87</v>
      </c>
      <c r="F191" s="22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22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9">
        <f>E191/E2</f>
        <v>0.537183389811039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18802.96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9">
        <f>E195/E2</f>
        <v>3.599823866138265</v>
      </c>
    </row>
    <row r="199" spans="1:5" ht="31.5">
      <c r="A199" s="7"/>
      <c r="B199" s="1" t="s">
        <v>106</v>
      </c>
      <c r="C199" s="1" t="s">
        <v>67</v>
      </c>
      <c r="D199" s="9" t="s">
        <v>361</v>
      </c>
      <c r="E199" s="2">
        <v>282.3</v>
      </c>
    </row>
    <row r="200" spans="1:4" ht="15.75">
      <c r="A200" s="7"/>
      <c r="B200" s="1" t="s">
        <v>107</v>
      </c>
      <c r="C200" s="1" t="s">
        <v>67</v>
      </c>
      <c r="D200" s="9" t="s">
        <v>24</v>
      </c>
    </row>
    <row r="201" spans="1:4" ht="15.75">
      <c r="A201" s="7"/>
      <c r="B201" s="1" t="s">
        <v>64</v>
      </c>
      <c r="C201" s="1" t="s">
        <v>67</v>
      </c>
      <c r="D201" s="9" t="s">
        <v>10</v>
      </c>
    </row>
    <row r="202" spans="1:4" ht="15.75">
      <c r="A202" s="7"/>
      <c r="B202" s="1" t="s">
        <v>108</v>
      </c>
      <c r="C202" s="1" t="s">
        <v>73</v>
      </c>
      <c r="D202" s="9">
        <f>E199/E2</f>
        <v>0.05404629257366033</v>
      </c>
    </row>
    <row r="203" spans="1:4" ht="47.25">
      <c r="A203" s="23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57079.29</v>
      </c>
      <c r="F204" s="14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9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2898.77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7">
        <f>E213/E2</f>
        <v>0.5549690808492715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7512.34</v>
      </c>
      <c r="F221" s="22" t="s">
        <v>363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9">
        <f>E221/E2</f>
        <v>1.4382363639844542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45693.78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9">
        <f>E225/E2</f>
        <v>8.748067313767159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337.48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9">
        <f>E229/E2</f>
        <v>0.06461049528076121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9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636.92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9">
        <f>E237/E2</f>
        <v>0.12193823827848294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22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9">
        <f>E241/E2</f>
        <v>0</v>
      </c>
    </row>
    <row r="245" spans="1:4" ht="15.75">
      <c r="A245" s="7"/>
      <c r="B245" s="4" t="s">
        <v>268</v>
      </c>
      <c r="C245" s="1" t="s">
        <v>73</v>
      </c>
      <c r="D245" s="15">
        <f>SUM(D28,D34,D60,D66,D72,D78,D84,D90,D100,D158,D204)</f>
        <v>415089.46777</v>
      </c>
    </row>
    <row r="246" spans="1:4" ht="15.75">
      <c r="A246" s="25" t="s">
        <v>280</v>
      </c>
      <c r="B246" s="25"/>
      <c r="C246" s="25"/>
      <c r="D246" s="25"/>
    </row>
    <row r="247" spans="1:4" ht="15.75">
      <c r="A247" s="7" t="s">
        <v>281</v>
      </c>
      <c r="B247" s="1" t="s">
        <v>282</v>
      </c>
      <c r="C247" s="1" t="s">
        <v>283</v>
      </c>
      <c r="D247" s="21">
        <v>3</v>
      </c>
    </row>
    <row r="248" spans="1:4" ht="15.75">
      <c r="A248" s="7" t="s">
        <v>284</v>
      </c>
      <c r="B248" s="1" t="s">
        <v>285</v>
      </c>
      <c r="C248" s="1" t="s">
        <v>283</v>
      </c>
      <c r="D248" s="21">
        <v>3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16">
        <v>-36315.31</v>
      </c>
    </row>
    <row r="251" spans="1:4" ht="15.75">
      <c r="A251" s="25" t="s">
        <v>290</v>
      </c>
      <c r="B251" s="25"/>
      <c r="C251" s="25"/>
      <c r="D251" s="25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298</v>
      </c>
      <c r="B258" s="25"/>
      <c r="C258" s="25"/>
      <c r="D258" s="25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5" t="s">
        <v>304</v>
      </c>
      <c r="B263" s="25"/>
      <c r="C263" s="25"/>
      <c r="D263" s="25"/>
    </row>
    <row r="264" spans="1:4" ht="15.75">
      <c r="A264" s="7" t="s">
        <v>305</v>
      </c>
      <c r="B264" s="1" t="s">
        <v>306</v>
      </c>
      <c r="C264" s="1" t="s">
        <v>283</v>
      </c>
      <c r="D264" s="1">
        <v>24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56100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2020-03-25T11:54:09Z</dcterms:modified>
  <cp:category/>
  <cp:version/>
  <cp:contentType/>
  <cp:contentStatus/>
</cp:coreProperties>
</file>