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<sst xmlns="http://schemas.openxmlformats.org/spreadsheetml/2006/main" count="916" uniqueCount="368">
  <si>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</si>
  <si>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</si>
  <si>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</si>
  <si>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</si>
  <si>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</si>
  <si>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</si>
  <si>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</si>
  <si>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</si>
  <si>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</si>
  <si>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</si>
  <si>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</si>
  <si>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</si>
  <si>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</si>
  <si>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</si>
  <si>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</si>
  <si>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</si>
  <si>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</si>
  <si>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</si>
  <si>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</si>
  <si>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</si>
  <si>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</si>
  <si>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</si>
  <si>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</si>
  <si>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</si>
  <si>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</si>
  <si>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</si>
  <si>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</si>
  <si>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</si>
  <si>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</si>
  <si>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</si>
  <si>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</si>
  <si>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</si>
  <si>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</si>
  <si>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</si>
  <si>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</si>
  <si>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</si>
  <si>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</si>
  <si>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</si>
  <si>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</si>
  <si>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</si>
  <si>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</si>
  <si>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</si>
  <si>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</si>
  <si>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</si>
  <si>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</si>
  <si>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</si>
  <si>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</si>
  <si>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</si>
  <si>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</si>
  <si>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</si>
  <si>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</si>
  <si>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</si>
  <si>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</si>
  <si>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</si>
  <si>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</si>
  <si>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</si>
  <si>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</si>
  <si>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</si>
  <si>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</si>
  <si>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</si>
  <si>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</si>
  <si>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</si>
  <si>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</si>
  <si>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</si>
  <si>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</si>
  <si>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</si>
  <si>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</si>
  <si>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</si>
  <si>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</si>
  <si>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</si>
  <si>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</si>
  <si>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</si>
  <si>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</si>
  <si>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</si>
  <si>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</si>
  <si>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</si>
  <si>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</si>
  <si>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</si>
  <si>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</si>
  <si>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</si>
  <si>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</si>
  <si>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</si>
  <si>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</si>
  <si>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</si>
  <si>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</si>
  <si>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</si>
  <si>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</si>
  <si>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</si>
  <si>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</si>
  <si>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</si>
  <si>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</si>
  <si>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</si>
  <si>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</si>
  <si>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</si>
  <si>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</si>
  <si>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</si>
  <si>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</si>
  <si>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</si>
  <si>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</si>
  <si>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</si>
  <si>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</si>
  <si>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</si>
  <si>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</si>
  <si>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</si>
  <si>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</si>
  <si>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</si>
  <si>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</si>
  <si>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</si>
  <si>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</si>
  <si>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</si>
  <si>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</si>
  <si>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</si>
  <si>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</si>
  <si>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</si>
  <si>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</si>
  <si>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</si>
  <si>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</si>
  <si>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</si>
  <si>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</si>
  <si>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</si>
  <si>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</si>
  <si>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</si>
  <si>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</si>
  <si>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</si>
  <si>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</si>
  <si>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</si>
  <si>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</si>
  <si>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</si>
  <si>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</si>
  <si>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</si>
  <si>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</si>
  <si>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</si>
  <si>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</si>
  <si>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</si>
  <si>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</si>
  <si>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</si>
  <si>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</si>
  <si>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</si>
  <si>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</si>
  <si>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</si>
  <si>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</si>
  <si>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</si>
  <si>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</si>
  <si>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</si>
  <si>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</si>
  <si>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</si>
  <si>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</si>
  <si>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</si>
  <si>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</si>
  <si>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</si>
  <si>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</si>
  <si>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</si>
  <si>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</si>
  <si>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</si>
  <si>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</si>
  <si>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</si>
  <si>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</si>
  <si>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</si>
  <si>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</si>
  <si>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</si>
  <si>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</si>
  <si>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</si>
  <si>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</si>
  <si>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</si>
  <si>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</si>
  <si>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</si>
  <si>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</si>
  <si>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</si>
  <si>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</si>
  <si>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</si>
  <si>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</si>
  <si>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</si>
  <si>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</si>
  <si>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</si>
  <si>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</si>
  <si>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</si>
  <si>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</si>
  <si>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</si>
  <si>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</si>
  <si>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</si>
  <si>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</si>
  <si>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</si>
  <si>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</si>
  <si>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</si>
  <si>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</si>
  <si>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</si>
  <si>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</si>
  <si>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</si>
  <si>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</si>
  <si>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</si>
  <si>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</si>
  <si>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</si>
  <si>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</si>
  <si>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</si>
  <si>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</si>
  <si>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</si>
  <si>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</si>
  <si>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</si>
  <si>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</si>
  <si>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</si>
  <si>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</si>
  <si>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</si>
  <si>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</si>
  <si>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</si>
  <si>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</si>
  <si>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</si>
  <si>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</si>
  <si>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</si>
  <si>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</si>
  <si>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</si>
  <si>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</si>
  <si>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</si>
  <si>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</si>
  <si>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</si>
  <si>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</si>
  <si>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</si>
  <si>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</si>
  <si>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</si>
  <si>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</si>
  <si>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</si>
  <si>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</si>
  <si>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</si>
  <si>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</si>
  <si>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</si>
  <si>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</si>
  <si>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</si>
  <si>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</si>
  <si>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</si>
  <si>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</si>
  <si>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</si>
  <si>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</si>
  <si>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</si>
  <si>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</si>
  <si>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</si>
  <si>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</si>
  <si>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</si>
  <si>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</si>
  <si>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</si>
  <si>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</si>
  <si>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</si>
  <si>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</si>
  <si>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</si>
  <si>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</si>
  <si>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</si>
  <si>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</si>
  <si>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</si>
  <si>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</si>
  <si>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</si>
  <si>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</si>
  <si>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</si>
  <si>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</si>
  <si>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</si>
  <si>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</si>
  <si>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</si>
  <si>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</si>
  <si>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</si>
  <si>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</si>
  <si>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</si>
  <si>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</si>
  <si>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</si>
  <si>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</si>
  <si>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</si>
  <si>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</si>
  <si>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</si>
  <si>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</si>
  <si>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</si>
  <si>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</si>
  <si>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</si>
  <si>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</si>
  <si>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</si>
  <si>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</si>
  <si>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</si>
  <si>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</si>
  <si>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</si>
  <si>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</si>
  <si>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</si>
  <si>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</si>
  <si>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</si>
  <si>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</si>
  <si>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</si>
  <si>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</si>
  <si>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</si>
  <si>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</si>
  <si>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</si>
  <si>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</si>
  <si>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</si>
  <si>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</si>
  <si>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</si>
  <si>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</si>
  <si>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</si>
  <si>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</si>
  <si>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</si>
  <si>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</si>
  <si>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</si>
  <si>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</si>
  <si>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</si>
  <si>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</si>
  <si>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</si>
  <si>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</si>
  <si>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</si>
  <si>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</si>
  <si>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</si>
  <si>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</si>
  <si>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</si>
  <si>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</si>
  <si>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</si>
  <si>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</si>
  <si>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</si>
  <si>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</si>
  <si>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</si>
  <si>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</si>
  <si>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</si>
  <si>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</si>
  <si>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</si>
  <si>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</si>
  <si>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</si>
  <si>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</si>
  <si>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</si>
  <si>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</si>
  <si>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</si>
  <si>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</si>
  <si>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</si>
  <si>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</si>
  <si>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</si>
  <si>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</si>
  <si>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</si>
  <si>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</si>
  <si>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</si>
  <si>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</si>
  <si>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</si>
  <si>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</si>
  <si>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</si>
  <si>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</si>
  <si>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</si>
  <si>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</si>
  <si>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</si>
  <si>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</si>
  <si>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</si>
  <si>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</si>
  <si>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</si>
  <si>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</si>
  <si>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</si>
  <si>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</si>
  <si>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</si>
  <si>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</si>
  <si>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</si>
  <si>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</si>
  <si>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</si>
  <si>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</si>
  <si>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</si>
  <si>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</si>
  <si>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</si>
  <si>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</si>
  <si>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</si>
  <si>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</si>
  <si>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</si>
  <si>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</si>
  <si>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</si>
  <si>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</si>
  <si>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</si>
  <si>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</si>
  <si>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</si>
  <si>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</si>
  <si>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</si>
  <si>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                                                      по дому № 27А  ул. Ленина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</si>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</sst>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0"/>
    <numFmt numFmtId="184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27&#104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4">
          <cell r="P54">
            <v>11729.016</v>
          </cell>
          <cell r="U54">
            <v>13307.922</v>
          </cell>
          <cell r="AB5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X38">
            <v>0.282357</v>
          </cell>
        </row>
        <row r="39">
          <cell r="DX39">
            <v>0.181005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X4">
            <v>1253.2</v>
          </cell>
        </row>
        <row r="38">
          <cell r="DX38">
            <v>0.282357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21.92</v>
          </cell>
        </row>
        <row r="24">
          <cell r="D24">
            <v>-1361.028379199939</v>
          </cell>
        </row>
        <row r="25">
          <cell r="D25">
            <v>11348.49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DX6">
            <v>0.020816</v>
          </cell>
        </row>
        <row r="10">
          <cell r="DX10">
            <v>0.067284</v>
          </cell>
        </row>
        <row r="12">
          <cell r="DX12">
            <v>0.186191</v>
          </cell>
        </row>
        <row r="14">
          <cell r="DX14">
            <v>0.143598</v>
          </cell>
        </row>
        <row r="15">
          <cell r="DX15">
            <v>0.349837</v>
          </cell>
        </row>
        <row r="17">
          <cell r="DX17">
            <v>0.016067</v>
          </cell>
        </row>
        <row r="18">
          <cell r="DX18">
            <v>0.096402</v>
          </cell>
        </row>
        <row r="20">
          <cell r="DX20">
            <v>0.174567</v>
          </cell>
        </row>
        <row r="21">
          <cell r="DX21">
            <v>0.319027</v>
          </cell>
        </row>
        <row r="24">
          <cell r="DX24">
            <v>0.042173</v>
          </cell>
        </row>
        <row r="27">
          <cell r="DX27">
            <v>0.072181</v>
          </cell>
        </row>
        <row r="28">
          <cell r="DX28">
            <v>0.157123</v>
          </cell>
        </row>
        <row r="29">
          <cell r="DX29">
            <v>0.057403</v>
          </cell>
        </row>
        <row r="30">
          <cell r="DX30">
            <v>0.111103</v>
          </cell>
        </row>
        <row r="34">
          <cell r="DX34">
            <v>0.288607</v>
          </cell>
        </row>
        <row r="46">
          <cell r="DX46">
            <v>0.159</v>
          </cell>
        </row>
        <row r="47">
          <cell r="DX47">
            <v>0.301</v>
          </cell>
        </row>
        <row r="48">
          <cell r="DX48">
            <v>0.077</v>
          </cell>
        </row>
        <row r="49">
          <cell r="DX49">
            <v>0.158</v>
          </cell>
        </row>
        <row r="50">
          <cell r="DX50">
            <v>0.041</v>
          </cell>
        </row>
        <row r="51">
          <cell r="DX51">
            <v>0.216</v>
          </cell>
        </row>
        <row r="52">
          <cell r="DX52">
            <v>0.044</v>
          </cell>
        </row>
        <row r="53">
          <cell r="DX53">
            <v>0.034</v>
          </cell>
        </row>
        <row r="55">
          <cell r="DX55">
            <v>0.268</v>
          </cell>
        </row>
        <row r="56">
          <cell r="DX56">
            <v>0.642</v>
          </cell>
        </row>
        <row r="57">
          <cell r="DX57">
            <v>0.057</v>
          </cell>
        </row>
        <row r="58">
          <cell r="DX58">
            <v>0.024</v>
          </cell>
        </row>
        <row r="59">
          <cell r="DX59">
            <v>0.284</v>
          </cell>
        </row>
        <row r="60">
          <cell r="DX60">
            <v>0.012</v>
          </cell>
        </row>
        <row r="123">
          <cell r="DX123">
            <v>71440.3402752</v>
          </cell>
        </row>
        <row r="124">
          <cell r="DX124">
            <v>78127.57087200004</v>
          </cell>
        </row>
        <row r="125">
          <cell r="DX125">
            <v>18428.05536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16.8515625" style="15" hidden="1" customWidth="1"/>
    <col min="8" max="10" width="9.140625" style="15" hidden="1" customWidth="1"/>
    <col min="11" max="14" width="0" style="15" hidden="1" customWidth="1"/>
    <col min="15" max="22" width="9.140625" style="15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364</v>
      </c>
      <c r="B2" s="26"/>
      <c r="C2" s="26"/>
      <c r="D2" s="26"/>
      <c r="E2" s="2">
        <v>1253.2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365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366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367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21.92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-1361.028379199939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11348.49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167995.96650720004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2019'!$DX$124</f>
        <v>78127.57087200004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2019'!$DX$123</f>
        <v>71440.3402752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'[5]ГУК 2019'!$DX$125</f>
        <v>18428.05536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157804.72650720004</v>
      </c>
      <c r="E16" s="2">
        <v>162451.82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D12-D25+D246+D262</f>
        <v>157804.72650720004</v>
      </c>
    </row>
    <row r="18" spans="1:4" ht="31.5">
      <c r="A18" s="21" t="s">
        <v>84</v>
      </c>
      <c r="B18" s="21" t="s">
        <v>98</v>
      </c>
      <c r="C18" s="21" t="s">
        <v>73</v>
      </c>
      <c r="D18" s="22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2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2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2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156465.61812800012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0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D22-D241</f>
        <v>2946.9820464001386</v>
      </c>
    </row>
    <row r="25" spans="1:5" ht="15.75">
      <c r="A25" s="21" t="s">
        <v>93</v>
      </c>
      <c r="B25" s="21" t="s">
        <v>101</v>
      </c>
      <c r="C25" s="21" t="s">
        <v>73</v>
      </c>
      <c r="D25" s="22">
        <v>8065.66</v>
      </c>
      <c r="E25" s="2">
        <f>D12-(D16+D10)+D246-D24+D11</f>
        <v>11228.196332799791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13307.922</v>
      </c>
      <c r="E28" s="2">
        <f>'[1]2018 Управл'!$U$54</f>
        <v>13307.922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8">
        <f>E28/E2</f>
        <v>10.61915256942228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7031.27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338.36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7">
        <f>E35/E2</f>
        <v>0.269996808171082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194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7">
        <f>E39/E2</f>
        <v>0.15480370252154485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1778.92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1.4195020746887967</v>
      </c>
    </row>
    <row r="47" spans="1:5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v>4619.48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7">
        <f>E47/E2</f>
        <v>3.6861474624960096</v>
      </c>
    </row>
    <row r="51" spans="1:5" ht="47.25">
      <c r="A51" s="7" t="s">
        <v>331</v>
      </c>
      <c r="B51" s="1" t="s">
        <v>106</v>
      </c>
      <c r="C51" s="1" t="s">
        <v>67</v>
      </c>
      <c r="D51" s="17" t="s">
        <v>317</v>
      </c>
      <c r="E51" s="2">
        <v>100.51</v>
      </c>
    </row>
    <row r="52" spans="1:4" ht="15.75">
      <c r="A52" s="7" t="s">
        <v>332</v>
      </c>
      <c r="B52" s="1" t="s">
        <v>107</v>
      </c>
      <c r="C52" s="1" t="s">
        <v>67</v>
      </c>
      <c r="D52" s="17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7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7">
        <f>E51/E2</f>
        <v>0.0802026811362911</v>
      </c>
    </row>
    <row r="55" spans="1:5" ht="31.5">
      <c r="A55" s="7" t="s">
        <v>335</v>
      </c>
      <c r="B55" s="1" t="s">
        <v>106</v>
      </c>
      <c r="C55" s="1" t="s">
        <v>67</v>
      </c>
      <c r="D55" s="17" t="s">
        <v>316</v>
      </c>
      <c r="E55" s="2">
        <v>0</v>
      </c>
    </row>
    <row r="56" spans="1:4" ht="15.75">
      <c r="A56" s="7" t="s">
        <v>336</v>
      </c>
      <c r="B56" s="1" t="s">
        <v>107</v>
      </c>
      <c r="C56" s="1" t="s">
        <v>67</v>
      </c>
      <c r="D56" s="17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7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7">
        <f>E55/E2</f>
        <v>0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11729.016</v>
      </c>
      <c r="E60" s="2">
        <f>'[1]2018 Управл'!$P$54</f>
        <v>11729.016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8">
        <f>E60/E2</f>
        <v>9.359253112033194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18428.06</v>
      </c>
      <c r="E72" s="2">
        <v>18428.06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8">
        <f>E72/E2</f>
        <v>14.704803702521545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9811.56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9811.56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8">
        <f>E79/E2</f>
        <v>7.829205234599425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f>2957.63+1896.57</f>
        <v>4854.2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4854.2</v>
      </c>
      <c r="F84" s="15">
        <v>32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8">
        <f>E83/F84</f>
        <v>151.69375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0</v>
      </c>
      <c r="F90" s="1">
        <v>0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8">
        <v>0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0</v>
      </c>
      <c r="F95" s="1">
        <v>0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8">
        <v>0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43316.78173439999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367.64</v>
      </c>
      <c r="F101" s="15">
        <f>('[5]ГУК 2019'!$DX$53+'[5]ГУК 2019'!$DX$60)*12*E2</f>
        <v>691.7664000000001</v>
      </c>
      <c r="G101" s="2">
        <v>367.64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8">
        <f>E101/E2</f>
        <v>0.29336099585062236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2391.1056</v>
      </c>
      <c r="F105" s="15">
        <f>'[5]ГУК 2019'!$DX$46*12*E2</f>
        <v>2391.1056</v>
      </c>
      <c r="G105" s="2">
        <v>1793.33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8">
        <f>E105/E2</f>
        <v>1.908</v>
      </c>
    </row>
    <row r="109" spans="1:6" ht="31.5">
      <c r="A109" s="7"/>
      <c r="B109" s="1" t="s">
        <v>106</v>
      </c>
      <c r="C109" s="1" t="s">
        <v>67</v>
      </c>
      <c r="D109" s="18" t="s">
        <v>363</v>
      </c>
      <c r="E109" s="2">
        <v>1297.46</v>
      </c>
      <c r="F109" s="15">
        <f>'[5]ГУК 2019'!$DX$50*12*E2</f>
        <v>616.5744</v>
      </c>
    </row>
    <row r="110" spans="1:4" ht="15.75">
      <c r="A110" s="7"/>
      <c r="B110" s="1" t="s">
        <v>107</v>
      </c>
      <c r="C110" s="1" t="s">
        <v>67</v>
      </c>
      <c r="D110" s="18" t="s">
        <v>24</v>
      </c>
    </row>
    <row r="111" spans="1:4" ht="15.75">
      <c r="A111" s="7"/>
      <c r="B111" s="1" t="s">
        <v>64</v>
      </c>
      <c r="C111" s="1" t="s">
        <v>67</v>
      </c>
      <c r="D111" s="18" t="s">
        <v>10</v>
      </c>
    </row>
    <row r="112" spans="1:4" ht="15.75">
      <c r="A112" s="7"/>
      <c r="B112" s="1" t="s">
        <v>108</v>
      </c>
      <c r="C112" s="1" t="s">
        <v>73</v>
      </c>
      <c r="D112" s="18">
        <f>E109/E2</f>
        <v>1.0353175869773381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1022.6112000000002</v>
      </c>
      <c r="F113" s="15">
        <f>('[5]ГУК 2019'!$DX$52+'[5]ГУК 2019'!$DX$58)*12*E2</f>
        <v>1022.6112000000002</v>
      </c>
      <c r="G113" s="2">
        <v>860.57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8">
        <f>E113/E2</f>
        <v>0.8160000000000001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12360.37</v>
      </c>
      <c r="F117" s="15">
        <f>('[5]ГУК 2019'!$DX$48+'[5]ГУК 2019'!$DX$56)*12*E2</f>
        <v>10812.6096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8">
        <f>E117/E2</f>
        <v>9.863046600702203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8556.8496</v>
      </c>
      <c r="F121" s="15">
        <f>('[5]ГУК 2019'!$DX$47+'[5]ГУК 2019'!$DX$55)*12*E2</f>
        <v>8556.8496</v>
      </c>
      <c r="G121" s="2">
        <f>2576.66+4893.62</f>
        <v>7470.28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8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4270.905599999999</v>
      </c>
      <c r="F125" s="15">
        <f>'[5]ГУК 2019'!$DX$59*12*E2</f>
        <v>4270.905599999999</v>
      </c>
      <c r="G125" s="2">
        <v>2134.2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8">
        <f>E125/E2</f>
        <v>3.407999999999999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3248.2944</v>
      </c>
      <c r="F129" s="15">
        <f>'[5]ГУК 2019'!$DX$51*12*E2</f>
        <v>3248.2944</v>
      </c>
      <c r="G129" s="2">
        <v>1392.93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8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2376.0672</v>
      </c>
      <c r="F133" s="15">
        <f>'[5]ГУК 2019'!$DX$49*12*E2</f>
        <v>2376.0672</v>
      </c>
      <c r="G133" s="2">
        <v>1017.35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8">
        <f>E133/E2</f>
        <v>1.896</v>
      </c>
    </row>
    <row r="137" spans="1:7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f>F137</f>
        <v>857.1888000000001</v>
      </c>
      <c r="F137" s="15">
        <f>'[5]ГУК 2019'!$DX$57*12*E2</f>
        <v>857.1888000000001</v>
      </c>
      <c r="G137" s="2">
        <v>855.68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8">
        <f>E137/E2</f>
        <v>0.684</v>
      </c>
    </row>
    <row r="141" spans="1:5" ht="31.5">
      <c r="A141" s="7"/>
      <c r="B141" s="1" t="s">
        <v>106</v>
      </c>
      <c r="C141" s="1" t="s">
        <v>67</v>
      </c>
      <c r="D141" s="18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8" t="s">
        <v>31</v>
      </c>
    </row>
    <row r="143" spans="1:4" ht="15.75">
      <c r="A143" s="7"/>
      <c r="B143" s="1" t="s">
        <v>64</v>
      </c>
      <c r="C143" s="1" t="s">
        <v>67</v>
      </c>
      <c r="D143" s="18" t="s">
        <v>10</v>
      </c>
    </row>
    <row r="144" spans="1:4" ht="15.75">
      <c r="A144" s="7"/>
      <c r="B144" s="1" t="s">
        <v>108</v>
      </c>
      <c r="C144" s="1" t="s">
        <v>73</v>
      </c>
      <c r="D144" s="18">
        <f>E141/E2</f>
        <v>0</v>
      </c>
    </row>
    <row r="145" spans="1:7" ht="31.5">
      <c r="A145" s="7" t="s">
        <v>343</v>
      </c>
      <c r="B145" s="1" t="s">
        <v>106</v>
      </c>
      <c r="C145" s="1" t="s">
        <v>67</v>
      </c>
      <c r="D145" s="18" t="s">
        <v>323</v>
      </c>
      <c r="E145" s="2">
        <f>F145</f>
        <v>313.03933440000003</v>
      </c>
      <c r="F145" s="15">
        <f>'[5]ГУК 2019'!$DX$6*12*E2</f>
        <v>313.03933440000003</v>
      </c>
      <c r="G145" s="2">
        <v>0</v>
      </c>
    </row>
    <row r="146" spans="1:4" ht="15.75">
      <c r="A146" s="7" t="s">
        <v>344</v>
      </c>
      <c r="B146" s="1" t="s">
        <v>107</v>
      </c>
      <c r="C146" s="1" t="s">
        <v>67</v>
      </c>
      <c r="D146" s="18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8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8">
        <f>E145/E2</f>
        <v>0.24979200000000001</v>
      </c>
    </row>
    <row r="149" spans="1:6" ht="31.5">
      <c r="A149" s="7" t="s">
        <v>347</v>
      </c>
      <c r="B149" s="1" t="s">
        <v>106</v>
      </c>
      <c r="C149" s="1" t="s">
        <v>67</v>
      </c>
      <c r="D149" s="18" t="s">
        <v>320</v>
      </c>
      <c r="E149" s="2">
        <v>0</v>
      </c>
      <c r="F149" s="15">
        <f>'[5]ГУК 2019'!$DX$32*12*E2</f>
        <v>0</v>
      </c>
    </row>
    <row r="150" spans="1:4" ht="15.75">
      <c r="A150" s="7" t="s">
        <v>348</v>
      </c>
      <c r="B150" s="1" t="s">
        <v>107</v>
      </c>
      <c r="C150" s="1" t="s">
        <v>67</v>
      </c>
      <c r="D150" s="18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8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8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318</v>
      </c>
      <c r="E153" s="2">
        <v>6255.25</v>
      </c>
      <c r="F153" s="11">
        <f>'[5]ГУК 2019'!$DX$34*12*E2</f>
        <v>4340.1875088</v>
      </c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18">
        <f>E153/E2</f>
        <v>4.991421959782955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25494.2048992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5">
        <v>1</v>
      </c>
      <c r="G159" s="15">
        <f>'[2]гук(2016)'!$DX$39*12*E2</f>
        <v>2722.0255920000004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8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361</v>
      </c>
      <c r="E163" s="2">
        <f>'[3]гук(2016)'!$DX$38*12*'[3]гук(2016)'!$DX$4</f>
        <v>4246.197508800001</v>
      </c>
      <c r="F163" s="15">
        <v>1</v>
      </c>
      <c r="G163" s="15">
        <f>'[2]гук(2016)'!$DX$38*12*E2</f>
        <v>4246.197508800001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8">
        <f>E163/F163</f>
        <v>4246.197508800001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f>F167</f>
        <v>1670.8113552</v>
      </c>
      <c r="F167" s="15">
        <f>'[5]ГУК 2019'!$DX$30*12*E2</f>
        <v>1670.8113552</v>
      </c>
      <c r="G167" s="2">
        <v>0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8">
        <f>E167/E2</f>
        <v>1.3332359999999999</v>
      </c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F171</f>
        <v>1085.4867504</v>
      </c>
      <c r="F171" s="15">
        <f>'[5]ГУК 2019'!$DX$27*12*E2</f>
        <v>1085.4867504</v>
      </c>
      <c r="G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8">
        <f>E171/E2</f>
        <v>0.8661719999999998</v>
      </c>
    </row>
    <row r="175" spans="1:7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F175</f>
        <v>4797.6556368</v>
      </c>
      <c r="F175" s="15">
        <f>'[5]ГУК 2019'!$DX$21*12*E2</f>
        <v>4797.6556368</v>
      </c>
      <c r="G175" s="2">
        <v>1039.65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8">
        <f>E175/E2</f>
        <v>3.828324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f>F179</f>
        <v>2625.2083728</v>
      </c>
      <c r="F179" s="15">
        <f>'[5]ГУК 2019'!$DX$20*12*E2</f>
        <v>2625.2083728</v>
      </c>
      <c r="G179" s="2">
        <v>0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8">
        <f>E179/E2</f>
        <v>2.094804</v>
      </c>
    </row>
    <row r="183" spans="1:7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f>F183</f>
        <v>863.2492752</v>
      </c>
      <c r="F183" s="15">
        <f>'[5]ГУК 2019'!$DX$29*12*E2</f>
        <v>863.2492752</v>
      </c>
      <c r="G183" s="2">
        <v>169.95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8">
        <f>E183/E2</f>
        <v>0.688836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4208.81</v>
      </c>
      <c r="F187" s="15">
        <f>'[5]ГУК 2019'!$DX$28*12*E2</f>
        <v>2362.8785232000005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5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8">
        <f>E187/E2</f>
        <v>3.3584503670603256</v>
      </c>
    </row>
    <row r="191" spans="1:6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3848.36</v>
      </c>
      <c r="F191" s="15">
        <f>'[5]ГУК 2019'!$DX$24*12*E2</f>
        <v>634.2144432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8">
        <f>E191/E2</f>
        <v>3.0708266836897544</v>
      </c>
    </row>
    <row r="195" spans="1:5" ht="31.5">
      <c r="A195" s="7"/>
      <c r="B195" s="1" t="s">
        <v>106</v>
      </c>
      <c r="C195" s="1" t="s">
        <v>67</v>
      </c>
      <c r="D195" s="18" t="s">
        <v>360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18" t="s">
        <v>24</v>
      </c>
    </row>
    <row r="197" spans="1:4" ht="15.75">
      <c r="A197" s="7"/>
      <c r="B197" s="1" t="s">
        <v>64</v>
      </c>
      <c r="C197" s="1" t="s">
        <v>67</v>
      </c>
      <c r="D197" s="18" t="s">
        <v>10</v>
      </c>
    </row>
    <row r="198" spans="1:4" ht="15.75">
      <c r="A198" s="7"/>
      <c r="B198" s="1" t="s">
        <v>108</v>
      </c>
      <c r="C198" s="1" t="s">
        <v>73</v>
      </c>
      <c r="D198" s="18">
        <f>E195/E2</f>
        <v>0</v>
      </c>
    </row>
    <row r="199" spans="1:4" ht="47.25">
      <c r="A199" s="16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19545.621448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7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f>F205</f>
        <v>2800.0147344</v>
      </c>
      <c r="F205" s="15">
        <f>'[5]ГУК 2019'!$DX$12*12*E2</f>
        <v>2800.0147344</v>
      </c>
      <c r="G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8">
        <f>E205/E2</f>
        <v>2.234292</v>
      </c>
    </row>
    <row r="209" spans="1:7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f>F209</f>
        <v>2159.4841632000002</v>
      </c>
      <c r="F209" s="15">
        <f>'[5]ГУК 2019'!$DX$14*12*E2</f>
        <v>2159.4841632000002</v>
      </c>
      <c r="G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9">
        <f>E209/E2</f>
        <v>1.723176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v>7633.78</v>
      </c>
      <c r="F217" s="15">
        <f>'[5]ГУК 2019'!$DX$10*12*E2</f>
        <v>1011.8437055999999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8">
        <f>E217/E2</f>
        <v>6.09142993935525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8">
        <f>E221/E2</f>
        <v>0</v>
      </c>
    </row>
    <row r="225" spans="1:7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f>F225</f>
        <v>241.62197280000004</v>
      </c>
      <c r="F225" s="15">
        <f>'[5]ГУК 2019'!$DX$17*12*E2</f>
        <v>241.62197280000004</v>
      </c>
      <c r="G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8">
        <f>E225/E2</f>
        <v>0.19280400000000003</v>
      </c>
    </row>
    <row r="229" spans="1:7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f>F229</f>
        <v>5260.9887408</v>
      </c>
      <c r="F229" s="15">
        <f>'[5]ГУК 2019'!$DX$15*12*E2</f>
        <v>5260.9887408</v>
      </c>
      <c r="G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8">
        <f>E229/E2</f>
        <v>4.198044</v>
      </c>
    </row>
    <row r="233" spans="1:7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f>F233</f>
        <v>1449.7318368</v>
      </c>
      <c r="F233" s="15">
        <f>'[5]ГУК 2019'!$DX$18*12*E2</f>
        <v>1449.7318368</v>
      </c>
      <c r="G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8">
        <f>E233/E2</f>
        <v>1.156824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15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358</v>
      </c>
      <c r="B240" s="1" t="s">
        <v>108</v>
      </c>
      <c r="C240" s="1" t="s">
        <v>73</v>
      </c>
      <c r="D240" s="18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153518.63608159998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4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f>'[1]2018 Управл'!$AB$54</f>
        <v>1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7">
        <v>-8725.58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8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6600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2020-03-25T12:10:56Z</dcterms:modified>
  <cp:category/>
  <cp:version/>
  <cp:contentType/>
  <cp:contentStatus/>
</cp:coreProperties>
</file>