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56" i="1" l="1"/>
  <c r="D89" i="1" l="1"/>
  <c r="E67" i="1"/>
  <c r="E59" i="1"/>
  <c r="D58" i="1" s="1"/>
  <c r="E51" i="1"/>
  <c r="E45" i="1"/>
  <c r="E40" i="1"/>
  <c r="E34" i="1"/>
  <c r="D25" i="1"/>
  <c r="D23" i="1"/>
  <c r="E28" i="1"/>
  <c r="D15" i="1" l="1"/>
  <c r="D14" i="1"/>
  <c r="D13" i="1"/>
  <c r="D11" i="1"/>
  <c r="D9" i="1"/>
  <c r="D10" i="1" l="1"/>
  <c r="D66" i="1" l="1"/>
  <c r="D50" i="1"/>
  <c r="D46" i="1"/>
  <c r="D78" i="1" l="1"/>
  <c r="D72" i="1"/>
  <c r="D86" i="1" l="1"/>
  <c r="D82" i="1"/>
  <c r="D76" i="1"/>
  <c r="D70" i="1"/>
  <c r="D62" i="1"/>
  <c r="D52" i="1"/>
  <c r="D44" i="1"/>
  <c r="D40" i="1"/>
  <c r="D38" i="1"/>
  <c r="D34" i="1"/>
  <c r="D32" i="1"/>
  <c r="D28" i="1"/>
  <c r="D87" i="1" l="1"/>
  <c r="D12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<sst xmlns="http://schemas.openxmlformats.org/spreadsheetml/2006/main" count="382" uniqueCount="178">
  <si>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</si>
  <si>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</si>
  <si>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</si>
  <si>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</si>
  <si>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</si>
  <si>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</si>
  <si>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</si>
  <si>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</si>
  <si>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</si>
  <si>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</si>
  <si>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</si>
  <si>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</si>
  <si>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</si>
  <si>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</si>
  <si>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</si>
  <si>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</si>
  <si>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</si>
  <si>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</si>
  <si>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</si>
  <si>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</si>
  <si>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</si>
  <si>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</si>
  <si>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</si>
  <si>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</si>
  <si>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</si>
  <si>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</si>
  <si>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</si>
  <si>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</si>
  <si>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</si>
  <si>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</si>
  <si>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</si>
  <si>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</si>
  <si>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</si>
  <si>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</si>
  <si>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</si>
  <si>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</si>
  <si>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</si>
  <si>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</si>
  <si>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</si>
  <si>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</si>
  <si>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</si>
  <si>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</si>
  <si>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</si>
  <si>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</si>
  <si>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</si>
  <si>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</si>
  <si>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</si>
  <si>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</si>
  <si>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</si>
  <si>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</si>
  <si>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</si>
  <si>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</si>
  <si>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</si>
  <si>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</si>
  <si>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</si>
  <si>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</si>
  <si>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</si>
  <si>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</si>
  <si>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</si>
  <si>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</si>
  <si>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</si>
  <si>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</si>
  <si>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</si>
  <si>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</si>
  <si>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</si>
  <si>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</si>
  <si>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</si>
  <si>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</si>
  <si>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</si>
  <si>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</si>
  <si>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</si>
  <si>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</si>
  <si>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</si>
  <si>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</si>
  <si>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</si>
  <si>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</si>
  <si>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</si>
  <si>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</si>
  <si>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</si>
  <si>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</si>
  <si>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</si>
  <si>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</si>
  <si>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</si>
  <si>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</si>
  <si>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</si>
  <si>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</si>
  <si>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</si>
  <si>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</si>
  <si>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</si>
  <si>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</si>
  <si>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</si>
  <si>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</si>
  <si>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</si>
  <si>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</si>
  <si>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</si>
  <si>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</si>
  <si>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</si>
  <si>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</si>
  <si>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</si>
  <si>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</si>
  <si>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</si>
  <si>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</si>
  <si>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</si>
  <si>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</si>
  <si>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</si>
  <si>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</si>
  <si>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</si>
  <si>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</si>
  <si>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</si>
  <si>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</si>
  <si>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</si>
  <si>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</si>
  <si>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</si>
  <si>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</si>
  <si>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</si>
  <si>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</si>
  <si>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</si>
  <si>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</si>
  <si>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</si>
  <si>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</si>
  <si>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</si>
  <si>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</si>
  <si>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</si>
  <si>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</si>
  <si>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</si>
  <si>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</si>
  <si>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</si>
  <si>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</si>
  <si>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</si>
  <si>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</si>
  <si>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</si>
  <si>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</si>
  <si>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</si>
  <si>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</si>
  <si>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</si>
  <si>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</si>
  <si>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</si>
  <si>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</si>
  <si>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</si>
  <si>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</si>
  <si>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</si>
  <si>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</si>
  <si>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</si>
  <si>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</si>
  <si>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</si>
  <si>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</si>
  <si>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</si>
  <si>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</si>
  <si>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</si>
  <si>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</si>
  <si>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</si>
  <si>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</si>
  <si>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</si>
  <si>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</si>
  <si>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</si>
  <si>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</si>
  <si>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</si>
  <si>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</si>
  <si>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</si>
  <si>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</si>
  <si>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</si>
  <si>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</si>
  <si>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</si>
  <si>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</si>
  <si>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</si>
  <si>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</si>
  <si>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</si>
  <si>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</si>
  <si>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</si>
  <si>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31.03.2019 г.</t>
  </si>
  <si>
    <t>01.01.2018 г.</t>
  </si>
  <si>
    <t>31.12.2018 г.</t>
  </si>
  <si>
    <t>экономист</t>
  </si>
  <si>
    <t>тариф</t>
  </si>
  <si>
    <t>Вывоз ТБО</t>
  </si>
  <si>
    <t>Вывоз жидких бытовых отходов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</si>
  <si>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по дому №22 ул. Шкатова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</si>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</sst>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64;&#1082;&#1072;&#1090;&#1086;&#1074;&#1072;,%20&#1076;.22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635</v>
          </cell>
        </row>
        <row r="24">
          <cell r="D24">
            <v>-34711.574374400006</v>
          </cell>
        </row>
        <row r="25">
          <cell r="D25">
            <v>545.21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S4">
            <v>105.8</v>
          </cell>
        </row>
        <row r="101">
          <cell r="HS101">
            <v>1.2254</v>
          </cell>
        </row>
        <row r="123">
          <cell r="HS123">
            <v>1384.4759472000003</v>
          </cell>
        </row>
        <row r="124">
          <cell r="HS124">
            <v>7691.0907959999968</v>
          </cell>
        </row>
        <row r="125">
          <cell r="HS125">
            <v>1555.76784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9">
          <cell r="I59">
            <v>84.99</v>
          </cell>
          <cell r="M59">
            <v>422.93</v>
          </cell>
          <cell r="P59">
            <v>926.80799999999999</v>
          </cell>
          <cell r="U59">
            <v>1123.596</v>
          </cell>
          <cell r="V59">
            <v>564.23</v>
          </cell>
          <cell r="Z59">
            <v>1199.7719999999999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50">
          <cell r="D250">
            <v>2437.2192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55">
          <cell r="B255">
            <v>116.55000000000001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="90" zoomScaleNormal="80" zoomScaleSheetLayoutView="90" workbookViewId="0">
      <selection activeCell="A8" sqref="A8:D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9" width="9.140625" style="2" customWidth="1"/>
    <col min="10" max="10" width="16" style="2" customWidth="1"/>
    <col min="11" max="11" width="9.140625" style="2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176</v>
      </c>
      <c r="B2" s="42"/>
      <c r="C2" s="42"/>
      <c r="D2" s="42"/>
      <c r="E2" s="2">
        <v>105.8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171</v>
      </c>
    </row>
    <row r="8" spans="1:22" ht="42.75" customHeight="1" x14ac:dyDescent="0.25">
      <c r="A8" s="41" t="s">
        <v>12</v>
      </c>
      <c r="B8" s="41"/>
      <c r="C8" s="41"/>
      <c r="D8" s="41"/>
    </row>
    <row r="9" spans="1:22" x14ac:dyDescent="0.25">
      <c r="A9" s="6" t="s">
        <v>13</v>
      </c>
      <c r="B9" s="7" t="s">
        <v>14</v>
      </c>
      <c r="C9" s="7" t="s">
        <v>15</v>
      </c>
      <c r="D9" s="37">
        <f>[1]Лист1!$D$23</f>
        <v>635</v>
      </c>
      <c r="E9" s="2" t="s">
        <v>172</v>
      </c>
    </row>
    <row r="10" spans="1:22" x14ac:dyDescent="0.25">
      <c r="A10" s="6" t="s">
        <v>16</v>
      </c>
      <c r="B10" s="7" t="s">
        <v>17</v>
      </c>
      <c r="C10" s="7" t="s">
        <v>15</v>
      </c>
      <c r="D10" s="37">
        <f>[1]Лист1!$D$24</f>
        <v>-34711.574374400006</v>
      </c>
      <c r="E10" s="2" t="s">
        <v>172</v>
      </c>
    </row>
    <row r="11" spans="1:22" x14ac:dyDescent="0.25">
      <c r="A11" s="6" t="s">
        <v>18</v>
      </c>
      <c r="B11" s="7" t="s">
        <v>19</v>
      </c>
      <c r="C11" s="7" t="s">
        <v>15</v>
      </c>
      <c r="D11" s="37">
        <f>[1]Лист1!$D$25</f>
        <v>545.21</v>
      </c>
      <c r="E11" s="2" t="s">
        <v>172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7">
        <f>D13+D14+D15</f>
        <v>10631.334583199998</v>
      </c>
      <c r="E12" s="2" t="s">
        <v>173</v>
      </c>
    </row>
    <row r="13" spans="1:22" x14ac:dyDescent="0.25">
      <c r="A13" s="6" t="s">
        <v>22</v>
      </c>
      <c r="B13" s="9" t="s">
        <v>23</v>
      </c>
      <c r="C13" s="7" t="s">
        <v>15</v>
      </c>
      <c r="D13" s="37">
        <f>'[2]гук(2016)'!$HS$124</f>
        <v>7691.0907959999968</v>
      </c>
      <c r="E13" s="2" t="s">
        <v>173</v>
      </c>
    </row>
    <row r="14" spans="1:22" x14ac:dyDescent="0.25">
      <c r="A14" s="6" t="s">
        <v>24</v>
      </c>
      <c r="B14" s="9" t="s">
        <v>25</v>
      </c>
      <c r="C14" s="7" t="s">
        <v>15</v>
      </c>
      <c r="D14" s="37">
        <f>'[2]гук(2016)'!$HS$123</f>
        <v>1384.4759472000003</v>
      </c>
      <c r="E14" s="2" t="s">
        <v>173</v>
      </c>
    </row>
    <row r="15" spans="1:22" x14ac:dyDescent="0.25">
      <c r="A15" s="6" t="s">
        <v>26</v>
      </c>
      <c r="B15" s="9" t="s">
        <v>27</v>
      </c>
      <c r="C15" s="7" t="s">
        <v>15</v>
      </c>
      <c r="D15" s="37">
        <f>'[2]гук(2016)'!$HS$125</f>
        <v>1555.76784</v>
      </c>
      <c r="E15" s="2" t="s">
        <v>173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10208.404583199997</v>
      </c>
      <c r="E16" s="2" t="s">
        <v>172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1">
        <f>D12-D25+D92+D108</f>
        <v>10208.404583199997</v>
      </c>
      <c r="E17" s="2" t="s">
        <v>172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1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1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1">
        <f>D16+D10+D9</f>
        <v>-23868.169791200009</v>
      </c>
      <c r="E22" s="2" t="s">
        <v>172</v>
      </c>
    </row>
    <row r="23" spans="1:22" x14ac:dyDescent="0.25">
      <c r="A23" s="9" t="s">
        <v>42</v>
      </c>
      <c r="B23" s="9" t="s">
        <v>43</v>
      </c>
      <c r="C23" s="9" t="s">
        <v>15</v>
      </c>
      <c r="D23" s="31">
        <f>'[3]2018 непоср.'!$I$59</f>
        <v>84.99</v>
      </c>
      <c r="E23" s="2" t="s">
        <v>172</v>
      </c>
    </row>
    <row r="24" spans="1:22" x14ac:dyDescent="0.25">
      <c r="A24" s="9" t="s">
        <v>44</v>
      </c>
      <c r="B24" s="9" t="s">
        <v>45</v>
      </c>
      <c r="C24" s="9" t="s">
        <v>15</v>
      </c>
      <c r="D24" s="31">
        <f>D22-D91</f>
        <v>-23868.169791200009</v>
      </c>
      <c r="E24" s="2" t="s">
        <v>172</v>
      </c>
    </row>
    <row r="25" spans="1:22" x14ac:dyDescent="0.25">
      <c r="A25" s="9" t="s">
        <v>46</v>
      </c>
      <c r="B25" s="9" t="s">
        <v>47</v>
      </c>
      <c r="C25" s="9" t="s">
        <v>15</v>
      </c>
      <c r="D25" s="31">
        <f>'[3]2018 непоср.'!$M$59</f>
        <v>422.93</v>
      </c>
      <c r="E25" s="2" t="s">
        <v>172</v>
      </c>
      <c r="J25" s="30"/>
    </row>
    <row r="26" spans="1:22" s="11" customFormat="1" ht="35.25" customHeight="1" x14ac:dyDescent="0.25">
      <c r="A26" s="43" t="s">
        <v>48</v>
      </c>
      <c r="B26" s="43"/>
      <c r="C26" s="43"/>
      <c r="D26" s="4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38">
        <f>E28</f>
        <v>1123.596</v>
      </c>
      <c r="E28" s="33">
        <f>'[3]2018 непоср.'!$U$59</f>
        <v>1123.596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14" t="s">
        <v>172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39">
        <f>E28/E2</f>
        <v>10.620000000000001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2" t="s">
        <v>65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35">
        <f>E34</f>
        <v>926.80799999999999</v>
      </c>
      <c r="E34" s="34">
        <f>'[3]2018 непоср.'!$P$59</f>
        <v>926.80799999999999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10" t="s">
        <v>172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E34/E2</f>
        <v>8.76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2" t="s">
        <v>75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77</v>
      </c>
      <c r="B40" s="8" t="s">
        <v>53</v>
      </c>
      <c r="C40" s="8" t="s">
        <v>15</v>
      </c>
      <c r="D40" s="35">
        <f>E40</f>
        <v>1555.76784</v>
      </c>
      <c r="E40" s="10">
        <f>'[2]гук(2016)'!$HS$101*12*'[2]гук(2016)'!$HS$4</f>
        <v>1555.76784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78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80</v>
      </c>
      <c r="B42" s="8" t="s">
        <v>58</v>
      </c>
      <c r="C42" s="8" t="s">
        <v>7</v>
      </c>
      <c r="D42" s="8" t="s">
        <v>71</v>
      </c>
      <c r="E42" s="10" t="s">
        <v>172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81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82</v>
      </c>
      <c r="B44" s="8" t="s">
        <v>63</v>
      </c>
      <c r="C44" s="8" t="s">
        <v>15</v>
      </c>
      <c r="D44" s="24">
        <f>E40/E2</f>
        <v>14.704800000000001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2" t="s">
        <v>83</v>
      </c>
      <c r="B45" s="20" t="s">
        <v>50</v>
      </c>
      <c r="C45" s="20" t="s">
        <v>7</v>
      </c>
      <c r="D45" s="20" t="s">
        <v>84</v>
      </c>
      <c r="E45" s="36">
        <f>[4]Лист1!$D$250</f>
        <v>2437.2192</v>
      </c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85</v>
      </c>
      <c r="B46" s="8" t="s">
        <v>53</v>
      </c>
      <c r="C46" s="8" t="s">
        <v>15</v>
      </c>
      <c r="D46" s="35">
        <f>E45</f>
        <v>2437.2192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87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88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89</v>
      </c>
      <c r="B50" s="8" t="s">
        <v>63</v>
      </c>
      <c r="C50" s="8" t="s">
        <v>15</v>
      </c>
      <c r="D50" s="24">
        <f>E45/E2</f>
        <v>23.036098298676748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2" t="s">
        <v>90</v>
      </c>
      <c r="B51" s="20" t="s">
        <v>50</v>
      </c>
      <c r="C51" s="20" t="s">
        <v>7</v>
      </c>
      <c r="D51" s="20" t="s">
        <v>91</v>
      </c>
      <c r="E51" s="34">
        <f>[5]дымивент!$B$255</f>
        <v>116.55000000000001</v>
      </c>
      <c r="F51" s="21">
        <v>2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92</v>
      </c>
      <c r="B52" s="8" t="s">
        <v>53</v>
      </c>
      <c r="C52" s="8" t="s">
        <v>15</v>
      </c>
      <c r="D52" s="8">
        <f>E51</f>
        <v>116.55000000000001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93</v>
      </c>
      <c r="B53" s="8" t="s">
        <v>55</v>
      </c>
      <c r="C53" s="8" t="s">
        <v>7</v>
      </c>
      <c r="D53" s="8" t="s">
        <v>91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94</v>
      </c>
      <c r="B54" s="8" t="s">
        <v>58</v>
      </c>
      <c r="C54" s="8" t="s">
        <v>7</v>
      </c>
      <c r="D54" s="8" t="s">
        <v>95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96</v>
      </c>
      <c r="B55" s="8" t="s">
        <v>3</v>
      </c>
      <c r="C55" s="8" t="s">
        <v>7</v>
      </c>
      <c r="D55" s="8" t="s">
        <v>177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97</v>
      </c>
      <c r="B56" s="8" t="s">
        <v>63</v>
      </c>
      <c r="C56" s="8" t="s">
        <v>15</v>
      </c>
      <c r="D56" s="24">
        <f>E51/F51</f>
        <v>58.275000000000006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2" t="s">
        <v>98</v>
      </c>
      <c r="B57" s="20" t="s">
        <v>50</v>
      </c>
      <c r="C57" s="20" t="s">
        <v>7</v>
      </c>
      <c r="D57" s="20" t="s">
        <v>99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100</v>
      </c>
      <c r="B58" s="8" t="s">
        <v>53</v>
      </c>
      <c r="C58" s="8" t="s">
        <v>15</v>
      </c>
      <c r="D58" s="35">
        <f>E59+E63+E67</f>
        <v>6764.0019999999995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101</v>
      </c>
      <c r="B59" s="8" t="s">
        <v>55</v>
      </c>
      <c r="C59" s="8" t="s">
        <v>7</v>
      </c>
      <c r="D59" s="8" t="s">
        <v>102</v>
      </c>
      <c r="E59" s="10">
        <f>'[3]2018 непоср.'!$V$59</f>
        <v>564.23</v>
      </c>
      <c r="F59" s="21" t="s">
        <v>172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103</v>
      </c>
      <c r="B60" s="8" t="s">
        <v>58</v>
      </c>
      <c r="C60" s="8" t="s">
        <v>7</v>
      </c>
      <c r="D60" s="8" t="s">
        <v>104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105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106</v>
      </c>
      <c r="B62" s="8" t="s">
        <v>63</v>
      </c>
      <c r="C62" s="8" t="s">
        <v>15</v>
      </c>
      <c r="D62" s="24">
        <f>E59/E2</f>
        <v>5.3329867674858225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/>
      <c r="B63" s="8" t="s">
        <v>55</v>
      </c>
      <c r="C63" s="8" t="s">
        <v>7</v>
      </c>
      <c r="D63" s="24" t="s">
        <v>175</v>
      </c>
      <c r="E63" s="10">
        <v>5000</v>
      </c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/>
      <c r="B64" s="8" t="s">
        <v>58</v>
      </c>
      <c r="C64" s="8" t="s">
        <v>7</v>
      </c>
      <c r="D64" s="24" t="s">
        <v>74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/>
      <c r="B65" s="8" t="s">
        <v>3</v>
      </c>
      <c r="C65" s="8" t="s">
        <v>7</v>
      </c>
      <c r="D65" s="24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/>
      <c r="B66" s="8" t="s">
        <v>63</v>
      </c>
      <c r="C66" s="8" t="s">
        <v>15</v>
      </c>
      <c r="D66" s="24">
        <f>E63/E2</f>
        <v>47.258979206049148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107</v>
      </c>
      <c r="B67" s="8" t="s">
        <v>55</v>
      </c>
      <c r="C67" s="8" t="s">
        <v>7</v>
      </c>
      <c r="D67" s="8" t="s">
        <v>174</v>
      </c>
      <c r="E67" s="34">
        <f>'[3]2018 непоср.'!$Z$59</f>
        <v>1199.7719999999999</v>
      </c>
      <c r="F67" s="21" t="s">
        <v>172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108</v>
      </c>
      <c r="B68" s="8" t="s">
        <v>58</v>
      </c>
      <c r="C68" s="8" t="s">
        <v>7</v>
      </c>
      <c r="D68" s="8" t="s">
        <v>71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109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110</v>
      </c>
      <c r="B70" s="8" t="s">
        <v>63</v>
      </c>
      <c r="C70" s="8" t="s">
        <v>15</v>
      </c>
      <c r="D70" s="24">
        <f>E67/E2</f>
        <v>11.34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22" customFormat="1" ht="63" x14ac:dyDescent="0.25">
      <c r="A71" s="32" t="s">
        <v>111</v>
      </c>
      <c r="B71" s="20" t="s">
        <v>50</v>
      </c>
      <c r="C71" s="20" t="s">
        <v>7</v>
      </c>
      <c r="D71" s="20" t="s">
        <v>112</v>
      </c>
      <c r="E71" s="10"/>
      <c r="F71" s="1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113</v>
      </c>
      <c r="B72" s="8" t="s">
        <v>53</v>
      </c>
      <c r="C72" s="8" t="s">
        <v>15</v>
      </c>
      <c r="D72" s="8">
        <f>E73</f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114</v>
      </c>
      <c r="B73" s="8" t="s">
        <v>55</v>
      </c>
      <c r="C73" s="8" t="s">
        <v>7</v>
      </c>
      <c r="D73" s="8" t="s">
        <v>115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116</v>
      </c>
      <c r="B74" s="8" t="s">
        <v>58</v>
      </c>
      <c r="C74" s="8" t="s">
        <v>7</v>
      </c>
      <c r="D74" s="8" t="s">
        <v>117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118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119</v>
      </c>
      <c r="B76" s="8" t="s">
        <v>63</v>
      </c>
      <c r="C76" s="8" t="s">
        <v>15</v>
      </c>
      <c r="D76" s="24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47.25" x14ac:dyDescent="0.25">
      <c r="A77" s="32" t="s">
        <v>120</v>
      </c>
      <c r="B77" s="20" t="s">
        <v>50</v>
      </c>
      <c r="C77" s="20" t="s">
        <v>7</v>
      </c>
      <c r="D77" s="20" t="s">
        <v>121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ht="18.75" x14ac:dyDescent="0.25">
      <c r="A78" s="23" t="s">
        <v>122</v>
      </c>
      <c r="B78" s="8" t="s">
        <v>53</v>
      </c>
      <c r="C78" s="8" t="s">
        <v>15</v>
      </c>
      <c r="D78" s="8">
        <f>E79+E83</f>
        <v>0</v>
      </c>
      <c r="E78" s="10"/>
      <c r="F78" s="2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ht="31.5" x14ac:dyDescent="0.25">
      <c r="A79" s="23" t="s">
        <v>123</v>
      </c>
      <c r="B79" s="8" t="s">
        <v>55</v>
      </c>
      <c r="C79" s="8" t="s">
        <v>7</v>
      </c>
      <c r="D79" s="8" t="s">
        <v>124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125</v>
      </c>
      <c r="B80" s="8" t="s">
        <v>58</v>
      </c>
      <c r="C80" s="8" t="s">
        <v>7</v>
      </c>
      <c r="D80" s="8" t="s">
        <v>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 t="s">
        <v>126</v>
      </c>
      <c r="B81" s="8" t="s">
        <v>3</v>
      </c>
      <c r="C81" s="8" t="s">
        <v>7</v>
      </c>
      <c r="D81" s="8" t="s">
        <v>61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11" customFormat="1" x14ac:dyDescent="0.25">
      <c r="A82" s="23" t="s">
        <v>127</v>
      </c>
      <c r="B82" s="8" t="s">
        <v>63</v>
      </c>
      <c r="C82" s="8" t="s">
        <v>15</v>
      </c>
      <c r="D82" s="24">
        <f>E79/E2</f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11" customFormat="1" ht="31.5" x14ac:dyDescent="0.25">
      <c r="A83" s="23" t="s">
        <v>128</v>
      </c>
      <c r="B83" s="8" t="s">
        <v>55</v>
      </c>
      <c r="C83" s="8" t="s">
        <v>7</v>
      </c>
      <c r="D83" s="8" t="s">
        <v>129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11" customFormat="1" x14ac:dyDescent="0.25">
      <c r="A84" s="23" t="s">
        <v>130</v>
      </c>
      <c r="B84" s="8" t="s">
        <v>58</v>
      </c>
      <c r="C84" s="8" t="s">
        <v>7</v>
      </c>
      <c r="D84" s="8" t="s">
        <v>74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11" customFormat="1" x14ac:dyDescent="0.25">
      <c r="A85" s="23" t="s">
        <v>131</v>
      </c>
      <c r="B85" s="8" t="s">
        <v>3</v>
      </c>
      <c r="C85" s="8" t="s">
        <v>7</v>
      </c>
      <c r="D85" s="8" t="s">
        <v>61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11" customFormat="1" x14ac:dyDescent="0.25">
      <c r="A86" s="23" t="s">
        <v>132</v>
      </c>
      <c r="B86" s="8" t="s">
        <v>63</v>
      </c>
      <c r="C86" s="8" t="s">
        <v>15</v>
      </c>
      <c r="D86" s="24">
        <f>E83/E2</f>
        <v>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11" customFormat="1" x14ac:dyDescent="0.25">
      <c r="A87" s="23"/>
      <c r="B87" s="20" t="s">
        <v>133</v>
      </c>
      <c r="C87" s="8" t="s">
        <v>15</v>
      </c>
      <c r="D87" s="27">
        <f>SUM(D58,D28,D34,D40,D46,D52,D72,D78)</f>
        <v>12923.943039999998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41" t="s">
        <v>134</v>
      </c>
      <c r="B88" s="41"/>
      <c r="C88" s="41"/>
      <c r="D88" s="41"/>
    </row>
    <row r="89" spans="1:22" x14ac:dyDescent="0.25">
      <c r="A89" s="6" t="s">
        <v>135</v>
      </c>
      <c r="B89" s="7" t="s">
        <v>136</v>
      </c>
      <c r="C89" s="7" t="s">
        <v>137</v>
      </c>
      <c r="D89" s="7">
        <f>'[3]2018 непоср.'!$AA$59</f>
        <v>0</v>
      </c>
      <c r="E89" s="2" t="s">
        <v>172</v>
      </c>
    </row>
    <row r="90" spans="1:22" x14ac:dyDescent="0.25">
      <c r="A90" s="6" t="s">
        <v>138</v>
      </c>
      <c r="B90" s="7" t="s">
        <v>139</v>
      </c>
      <c r="C90" s="7" t="s">
        <v>137</v>
      </c>
      <c r="D90" s="7">
        <v>0</v>
      </c>
      <c r="E90" s="2" t="s">
        <v>172</v>
      </c>
    </row>
    <row r="91" spans="1:22" x14ac:dyDescent="0.25">
      <c r="A91" s="6" t="s">
        <v>140</v>
      </c>
      <c r="B91" s="7" t="s">
        <v>141</v>
      </c>
      <c r="C91" s="7" t="s">
        <v>137</v>
      </c>
      <c r="D91" s="7">
        <v>0</v>
      </c>
      <c r="E91" s="2" t="s">
        <v>172</v>
      </c>
    </row>
    <row r="92" spans="1:22" x14ac:dyDescent="0.25">
      <c r="A92" s="6" t="s">
        <v>142</v>
      </c>
      <c r="B92" s="7" t="s">
        <v>143</v>
      </c>
      <c r="C92" s="7" t="s">
        <v>15</v>
      </c>
      <c r="D92" s="7">
        <v>0</v>
      </c>
      <c r="E92" s="2" t="s">
        <v>172</v>
      </c>
    </row>
    <row r="93" spans="1:22" x14ac:dyDescent="0.25">
      <c r="A93" s="41" t="s">
        <v>144</v>
      </c>
      <c r="B93" s="41"/>
      <c r="C93" s="41"/>
      <c r="D93" s="41"/>
    </row>
    <row r="94" spans="1:22" ht="31.5" x14ac:dyDescent="0.25">
      <c r="A94" s="6" t="s">
        <v>145</v>
      </c>
      <c r="B94" s="7" t="s">
        <v>14</v>
      </c>
      <c r="C94" s="7" t="s">
        <v>15</v>
      </c>
      <c r="D94" s="7">
        <v>0</v>
      </c>
      <c r="E94" s="2" t="s">
        <v>146</v>
      </c>
    </row>
    <row r="95" spans="1:22" ht="31.5" x14ac:dyDescent="0.25">
      <c r="A95" s="6" t="s">
        <v>147</v>
      </c>
      <c r="B95" s="7" t="s">
        <v>17</v>
      </c>
      <c r="C95" s="7" t="s">
        <v>15</v>
      </c>
      <c r="D95" s="7">
        <v>0</v>
      </c>
      <c r="E95" s="2" t="s">
        <v>146</v>
      </c>
    </row>
    <row r="96" spans="1:22" ht="31.5" x14ac:dyDescent="0.25">
      <c r="A96" s="6" t="s">
        <v>148</v>
      </c>
      <c r="B96" s="7" t="s">
        <v>19</v>
      </c>
      <c r="C96" s="7" t="s">
        <v>15</v>
      </c>
      <c r="D96" s="7">
        <v>0</v>
      </c>
      <c r="E96" s="2" t="s">
        <v>146</v>
      </c>
    </row>
    <row r="97" spans="1:5" ht="31.5" x14ac:dyDescent="0.25">
      <c r="A97" s="6" t="s">
        <v>149</v>
      </c>
      <c r="B97" s="7" t="s">
        <v>43</v>
      </c>
      <c r="C97" s="7" t="s">
        <v>15</v>
      </c>
      <c r="D97" s="7">
        <v>0</v>
      </c>
      <c r="E97" s="2" t="s">
        <v>146</v>
      </c>
    </row>
    <row r="98" spans="1:5" ht="31.5" x14ac:dyDescent="0.25">
      <c r="A98" s="6" t="s">
        <v>150</v>
      </c>
      <c r="B98" s="7" t="s">
        <v>151</v>
      </c>
      <c r="C98" s="7" t="s">
        <v>15</v>
      </c>
      <c r="D98" s="7">
        <v>0</v>
      </c>
      <c r="E98" s="2" t="s">
        <v>146</v>
      </c>
    </row>
    <row r="99" spans="1:5" ht="31.5" x14ac:dyDescent="0.25">
      <c r="A99" s="6" t="s">
        <v>152</v>
      </c>
      <c r="B99" s="7" t="s">
        <v>47</v>
      </c>
      <c r="C99" s="7" t="s">
        <v>15</v>
      </c>
      <c r="D99" s="7">
        <v>0</v>
      </c>
      <c r="E99" s="2" t="s">
        <v>146</v>
      </c>
    </row>
    <row r="100" spans="1:5" x14ac:dyDescent="0.25">
      <c r="A100" s="41" t="s">
        <v>153</v>
      </c>
      <c r="B100" s="41"/>
      <c r="C100" s="41"/>
      <c r="D100" s="41"/>
      <c r="E100" s="28"/>
    </row>
    <row r="101" spans="1:5" ht="31.5" x14ac:dyDescent="0.25">
      <c r="A101" s="6" t="s">
        <v>154</v>
      </c>
      <c r="B101" s="7" t="s">
        <v>136</v>
      </c>
      <c r="C101" s="7" t="s">
        <v>137</v>
      </c>
      <c r="D101" s="7">
        <v>0</v>
      </c>
      <c r="E101" s="2" t="s">
        <v>146</v>
      </c>
    </row>
    <row r="102" spans="1:5" ht="31.5" x14ac:dyDescent="0.25">
      <c r="A102" s="6" t="s">
        <v>155</v>
      </c>
      <c r="B102" s="7" t="s">
        <v>139</v>
      </c>
      <c r="C102" s="7" t="s">
        <v>137</v>
      </c>
      <c r="D102" s="7">
        <v>0</v>
      </c>
      <c r="E102" s="2" t="s">
        <v>146</v>
      </c>
    </row>
    <row r="103" spans="1:5" ht="31.5" x14ac:dyDescent="0.25">
      <c r="A103" s="6" t="s">
        <v>156</v>
      </c>
      <c r="B103" s="7" t="s">
        <v>157</v>
      </c>
      <c r="C103" s="7" t="s">
        <v>137</v>
      </c>
      <c r="D103" s="7">
        <v>0</v>
      </c>
      <c r="E103" s="2" t="s">
        <v>146</v>
      </c>
    </row>
    <row r="104" spans="1:5" ht="31.5" x14ac:dyDescent="0.25">
      <c r="A104" s="6" t="s">
        <v>158</v>
      </c>
      <c r="B104" s="7" t="s">
        <v>143</v>
      </c>
      <c r="C104" s="7" t="s">
        <v>15</v>
      </c>
      <c r="D104" s="7">
        <v>0</v>
      </c>
      <c r="E104" s="2" t="s">
        <v>146</v>
      </c>
    </row>
    <row r="105" spans="1:5" x14ac:dyDescent="0.25">
      <c r="A105" s="41" t="s">
        <v>159</v>
      </c>
      <c r="B105" s="41"/>
      <c r="C105" s="41"/>
      <c r="D105" s="41"/>
    </row>
    <row r="106" spans="1:5" x14ac:dyDescent="0.25">
      <c r="A106" s="6" t="s">
        <v>160</v>
      </c>
      <c r="B106" s="7" t="s">
        <v>161</v>
      </c>
      <c r="C106" s="7" t="s">
        <v>137</v>
      </c>
      <c r="D106" s="7">
        <v>0</v>
      </c>
      <c r="E106" s="2" t="s">
        <v>162</v>
      </c>
    </row>
    <row r="107" spans="1:5" x14ac:dyDescent="0.25">
      <c r="A107" s="6" t="s">
        <v>163</v>
      </c>
      <c r="B107" s="7" t="s">
        <v>164</v>
      </c>
      <c r="C107" s="7" t="s">
        <v>137</v>
      </c>
      <c r="D107" s="7">
        <v>0</v>
      </c>
      <c r="E107" s="2" t="s">
        <v>162</v>
      </c>
    </row>
    <row r="108" spans="1:5" ht="31.5" x14ac:dyDescent="0.25">
      <c r="A108" s="6" t="s">
        <v>165</v>
      </c>
      <c r="B108" s="7" t="s">
        <v>166</v>
      </c>
      <c r="C108" s="7" t="s">
        <v>15</v>
      </c>
      <c r="D108" s="7">
        <v>0</v>
      </c>
      <c r="E108" s="2" t="s">
        <v>162</v>
      </c>
    </row>
    <row r="112" spans="1:5" x14ac:dyDescent="0.25">
      <c r="A112" s="40" t="s">
        <v>167</v>
      </c>
      <c r="B112" s="40"/>
      <c r="D112" s="29" t="s">
        <v>168</v>
      </c>
    </row>
  </sheetData>
  <mergeCells count="8">
    <mergeCell ref="A112:B112"/>
    <mergeCell ref="A93:D93"/>
    <mergeCell ref="A100:D100"/>
    <mergeCell ref="A105:D105"/>
    <mergeCell ref="A2:D2"/>
    <mergeCell ref="A8:D8"/>
    <mergeCell ref="A26:D26"/>
    <mergeCell ref="A88:D88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2019-04-09T08:36:59Z</dcterms:modified>
</cp:coreProperties>
</file>