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Лист1!$A$1:$G$266</definedName>
  </definedNames>
  <calcPr calcId="162913"/>
</workbook>
</file>

<file path=xl/calcChain.xml><?xml version="1.0" encoding="utf-8"?>
<calcChain xmlns="http://schemas.openxmlformats.org/spreadsheetml/2006/main">
  <c r="D246" i="1" l="1"/>
  <c r="D245" i="1"/>
  <c r="D244" i="1"/>
  <c r="D243" i="1"/>
  <c r="E163" i="1"/>
  <c r="E153" i="1"/>
  <c r="E137" i="1"/>
  <c r="E133" i="1"/>
  <c r="E129" i="1"/>
  <c r="E125" i="1"/>
  <c r="E121" i="1"/>
  <c r="E117" i="1"/>
  <c r="E113" i="1"/>
  <c r="E109" i="1"/>
  <c r="E105" i="1"/>
  <c r="E99" i="1"/>
  <c r="E89" i="1"/>
  <c r="E85" i="1"/>
  <c r="E77" i="1"/>
  <c r="D82" i="1" s="1"/>
  <c r="E73" i="1"/>
  <c r="E66" i="1"/>
  <c r="E60" i="1"/>
  <c r="E28" i="1"/>
  <c r="D25" i="1"/>
  <c r="D23" i="1"/>
  <c r="D15" i="1"/>
  <c r="D14" i="1"/>
  <c r="D13" i="1"/>
  <c r="D11" i="1"/>
  <c r="D9" i="1"/>
  <c r="D10" i="1" l="1"/>
  <c r="D166" i="1" l="1"/>
  <c r="D156" i="1"/>
  <c r="D72" i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41" i="1" l="1"/>
  <c r="D12" i="1"/>
  <c r="D17" i="1" s="1"/>
  <c r="D16" i="1" s="1"/>
  <c r="D22" i="1" s="1"/>
  <c r="D200" i="1"/>
  <c r="D24" i="1" l="1"/>
</calcChain>
</file>

<file path=xl/sharedStrings.xml><?xml version="1.0" encoding="utf-8"?>
<sst xmlns="http://schemas.openxmlformats.org/spreadsheetml/2006/main" count="961" uniqueCount="383">
  <si>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</si>
  <si>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</si>
  <si>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</si>
  <si>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</si>
  <si>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</si>
  <si>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</si>
  <si>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</si>
  <si>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</si>
  <si>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</si>
  <si>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</si>
  <si>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</si>
  <si>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</si>
  <si>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</si>
  <si>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</si>
  <si>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</si>
  <si>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</si>
  <si>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</si>
  <si>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</si>
  <si>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</si>
  <si>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</si>
  <si>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</si>
  <si>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</si>
  <si>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</si>
  <si>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</si>
  <si>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</si>
  <si>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</si>
  <si>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</si>
  <si>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</si>
  <si>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</si>
  <si>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</si>
  <si>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</si>
  <si>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</si>
  <si>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</si>
  <si>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</si>
  <si>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</si>
  <si>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</si>
  <si>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</si>
  <si>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</si>
  <si>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</si>
  <si>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</si>
  <si>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</si>
  <si>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</si>
  <si>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</si>
  <si>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</si>
  <si>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</si>
  <si>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</si>
  <si>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</si>
  <si>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</si>
  <si>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</si>
  <si>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</si>
  <si>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</si>
  <si>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</si>
  <si>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</si>
  <si>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</si>
  <si>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</si>
  <si>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</si>
  <si>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</si>
  <si>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</si>
  <si>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</si>
  <si>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</si>
  <si>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</si>
  <si>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</si>
  <si>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</si>
  <si>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</si>
  <si>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</si>
  <si>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</si>
  <si>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</si>
  <si>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</si>
  <si>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</si>
  <si>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</si>
  <si>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</si>
  <si>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</si>
  <si>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</si>
  <si>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</si>
  <si>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</si>
  <si>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</si>
  <si>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</si>
  <si>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</si>
  <si>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</si>
  <si>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</si>
  <si>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</si>
  <si>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</si>
  <si>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</si>
  <si>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</si>
  <si>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</si>
  <si>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</si>
  <si>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</si>
  <si>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</si>
  <si>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</si>
  <si>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</si>
  <si>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</si>
  <si>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</si>
  <si>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</si>
  <si>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</si>
  <si>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</si>
  <si>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</si>
  <si>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</si>
  <si>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</si>
  <si>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</si>
  <si>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</si>
  <si>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</si>
  <si>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</si>
  <si>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</si>
  <si>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</si>
  <si>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</si>
  <si>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</si>
  <si>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</si>
  <si>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</si>
  <si>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</si>
  <si>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</si>
  <si>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</si>
  <si>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</si>
  <si>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</si>
  <si>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</si>
  <si>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</si>
  <si>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</si>
  <si>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</si>
  <si>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</si>
  <si>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</si>
  <si>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</si>
  <si>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</si>
  <si>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</si>
  <si>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</si>
  <si>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</si>
  <si>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</si>
  <si>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</si>
  <si>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</si>
  <si>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</si>
  <si>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</si>
  <si>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</si>
  <si>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</si>
  <si>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</si>
  <si>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</si>
  <si>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</si>
  <si>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</si>
  <si>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</si>
  <si>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</si>
  <si>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</si>
  <si>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</si>
  <si>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</si>
  <si>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</si>
  <si>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</si>
  <si>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</si>
  <si>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</si>
  <si>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</si>
  <si>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</si>
  <si>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</si>
  <si>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</si>
  <si>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</si>
  <si>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</si>
  <si>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</si>
  <si>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</si>
  <si>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</si>
  <si>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</si>
  <si>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</si>
  <si>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</si>
  <si>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</si>
  <si>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</si>
  <si>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</si>
  <si>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</si>
  <si>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</si>
  <si>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</si>
  <si>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</si>
  <si>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</si>
  <si>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</si>
  <si>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</si>
  <si>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</si>
  <si>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</si>
  <si>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</si>
  <si>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</si>
  <si>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</si>
  <si>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</si>
  <si>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</si>
  <si>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</si>
  <si>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</si>
  <si>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</si>
  <si>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</si>
  <si>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</si>
  <si>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</si>
  <si>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</si>
  <si>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</si>
  <si>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</si>
  <si>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</si>
  <si>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</si>
  <si>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</si>
  <si>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</si>
  <si>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</si>
  <si>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</si>
  <si>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</si>
  <si>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</si>
  <si>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</si>
  <si>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</si>
  <si>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</si>
  <si>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</si>
  <si>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</si>
  <si>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</si>
  <si>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</si>
  <si>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</si>
  <si>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</si>
  <si>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</si>
  <si>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</si>
  <si>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</si>
  <si>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</si>
  <si>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</si>
  <si>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</si>
  <si>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</si>
  <si>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</si>
  <si>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</si>
  <si>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</si>
  <si>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</si>
  <si>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</si>
  <si>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</si>
  <si>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</si>
  <si>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</si>
  <si>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</si>
  <si>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</si>
  <si>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</si>
  <si>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</si>
  <si>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</si>
  <si>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</si>
  <si>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</si>
  <si>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</si>
  <si>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</si>
  <si>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</si>
  <si>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</si>
  <si>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</si>
  <si>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</si>
  <si>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</si>
  <si>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</si>
  <si>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</si>
  <si>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</si>
  <si>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</si>
  <si>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</si>
  <si>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</si>
  <si>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</si>
  <si>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</si>
  <si>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</si>
  <si>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</si>
  <si>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</si>
  <si>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</si>
  <si>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</si>
  <si>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</si>
  <si>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</si>
  <si>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</si>
  <si>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</si>
  <si>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</si>
  <si>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</si>
  <si>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</si>
  <si>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</si>
  <si>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</si>
  <si>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</si>
  <si>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</si>
  <si>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</si>
  <si>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</si>
  <si>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</si>
  <si>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</si>
  <si>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</si>
  <si>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</si>
  <si>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</si>
  <si>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</si>
  <si>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</si>
  <si>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</si>
  <si>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</si>
  <si>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</si>
  <si>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</si>
  <si>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</si>
  <si>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</si>
  <si>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</si>
  <si>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</si>
  <si>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</si>
  <si>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</si>
  <si>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</si>
  <si>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</si>
  <si>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</si>
  <si>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</si>
  <si>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</si>
  <si>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</si>
  <si>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</si>
  <si>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</si>
  <si>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</si>
  <si>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</si>
  <si>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</si>
  <si>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</si>
  <si>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</si>
  <si>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</si>
  <si>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</si>
  <si>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</si>
  <si>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</si>
  <si>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</si>
  <si>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</si>
  <si>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</si>
  <si>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</si>
  <si>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</si>
  <si>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</si>
  <si>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</si>
  <si>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</si>
  <si>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</si>
  <si>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</si>
  <si>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</si>
  <si>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</si>
  <si>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</si>
  <si>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</si>
  <si>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</si>
  <si>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</si>
  <si>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</si>
  <si>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</si>
  <si>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</si>
  <si>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</si>
  <si>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</si>
  <si>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</si>
  <si>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</si>
  <si>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</si>
  <si>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</si>
  <si>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</si>
  <si>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</si>
  <si>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</si>
  <si>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</si>
  <si>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</si>
  <si>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</si>
  <si>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</si>
  <si>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</si>
  <si>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</si>
  <si>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</si>
  <si>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</si>
  <si>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</si>
  <si>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</si>
  <si>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</si>
  <si>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</si>
  <si>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</si>
  <si>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</si>
  <si>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</si>
  <si>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</si>
  <si>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</si>
  <si>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</si>
  <si>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</si>
  <si>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</si>
  <si>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</si>
  <si>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</si>
  <si>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</si>
  <si>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</si>
  <si>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</si>
  <si>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</si>
  <si>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</si>
  <si>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</si>
  <si>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</si>
  <si>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</si>
  <si>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</si>
  <si>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</si>
  <si>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</si>
  <si>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</si>
  <si>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</si>
  <si>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</si>
  <si>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</si>
  <si>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</si>
  <si>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</si>
  <si>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</si>
  <si>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</si>
  <si>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</si>
  <si>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</si>
  <si>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</si>
  <si>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</si>
  <si>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</si>
  <si>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</si>
  <si>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</si>
  <si>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</si>
  <si>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</si>
  <si>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</si>
  <si>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</si>
  <si>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</si>
  <si>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</si>
  <si>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</si>
  <si>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</si>
  <si>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</si>
  <si>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</si>
  <si>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</si>
  <si>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</si>
  <si>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</si>
  <si>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</si>
  <si>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</si>
  <si>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</si>
  <si>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</si>
  <si>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</si>
  <si>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 договора оказания услуг выполнения работ за 2018 год                                                                                  по дому №49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</si>
</sst>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1;&#1077;&#1085;&#1080;&#1085;&#1072;,%20&#1076;.49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5834.34</v>
          </cell>
        </row>
        <row r="24">
          <cell r="D24">
            <v>-9112.9312920000084</v>
          </cell>
        </row>
        <row r="25">
          <cell r="D25">
            <v>14262.12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G4">
            <v>411</v>
          </cell>
        </row>
        <row r="39">
          <cell r="HG39">
            <v>0.42289500000000002</v>
          </cell>
        </row>
        <row r="101">
          <cell r="HG101">
            <v>1.2254</v>
          </cell>
        </row>
        <row r="123">
          <cell r="HG123">
            <v>23298.260003999996</v>
          </cell>
        </row>
        <row r="124">
          <cell r="HG124">
            <v>32137.508772000001</v>
          </cell>
        </row>
        <row r="125">
          <cell r="HG125">
            <v>6043.6728000000003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0">
          <cell r="I50">
            <v>0</v>
          </cell>
          <cell r="M50">
            <v>20434.41</v>
          </cell>
          <cell r="P50">
            <v>3846.96</v>
          </cell>
          <cell r="U50">
            <v>4364.82</v>
          </cell>
          <cell r="V50">
            <v>2191.85</v>
          </cell>
          <cell r="W50">
            <v>148.99</v>
          </cell>
          <cell r="Z50">
            <v>4660.74</v>
          </cell>
          <cell r="AD50">
            <v>-12290.63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69">
          <cell r="D169">
            <v>2755.5832000000005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65">
          <cell r="O165">
            <v>2764.01</v>
          </cell>
        </row>
      </sheetData>
      <sheetData sheetId="1">
        <row r="28">
          <cell r="B28">
            <v>429.15000000000003</v>
          </cell>
        </row>
        <row r="166">
          <cell r="B166">
            <v>466.24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9">
          <cell r="GW149">
            <v>26.89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8">
          <cell r="MY98">
            <v>849.24749340659355</v>
          </cell>
        </row>
      </sheetData>
      <sheetData sheetId="1">
        <row r="92">
          <cell r="AQ92">
            <v>784.18799999999999</v>
          </cell>
        </row>
      </sheetData>
      <sheetData sheetId="2">
        <row r="98">
          <cell r="JU98">
            <v>579.28764598901103</v>
          </cell>
        </row>
      </sheetData>
      <sheetData sheetId="3">
        <row r="92">
          <cell r="LM92">
            <v>23.610188571428569</v>
          </cell>
        </row>
      </sheetData>
      <sheetData sheetId="4">
        <row r="92">
          <cell r="X92">
            <v>0</v>
          </cell>
        </row>
      </sheetData>
      <sheetData sheetId="5">
        <row r="92">
          <cell r="BB92">
            <v>50.758499999999998</v>
          </cell>
        </row>
      </sheetData>
      <sheetData sheetId="6">
        <row r="92">
          <cell r="UY92">
            <v>57.758417142857155</v>
          </cell>
        </row>
      </sheetData>
      <sheetData sheetId="7"/>
      <sheetData sheetId="8">
        <row r="92">
          <cell r="M92">
            <v>1399.866</v>
          </cell>
        </row>
      </sheetData>
      <sheetData sheetId="9">
        <row r="92">
          <cell r="M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90" zoomScaleNormal="90" zoomScaleSheetLayoutView="90" workbookViewId="0">
      <selection activeCell="D5" sqref="D5"/>
    </sheetView>
  </sheetViews>
  <sheetFormatPr defaultRowHeight="15.75" x14ac:dyDescent="0.25"/>
  <cols>
    <col min="1" max="1" width="9.140625" style="1"/>
    <col min="2" max="2" width="66" style="2" customWidth="1"/>
    <col min="3" max="3" width="30.5703125" style="2" customWidth="1"/>
    <col min="4" max="4" width="64.14062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8" width="0" style="2" hidden="1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382</v>
      </c>
      <c r="B2" s="42"/>
      <c r="C2" s="42"/>
      <c r="D2" s="42"/>
      <c r="E2" s="2">
        <v>411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376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377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378</v>
      </c>
    </row>
    <row r="8" spans="1:22" ht="42.75" customHeight="1" x14ac:dyDescent="0.25">
      <c r="A8" s="43" t="s">
        <v>12</v>
      </c>
      <c r="B8" s="43"/>
      <c r="C8" s="43"/>
      <c r="D8" s="43"/>
    </row>
    <row r="9" spans="1:22" x14ac:dyDescent="0.25">
      <c r="A9" s="6" t="s">
        <v>13</v>
      </c>
      <c r="B9" s="7" t="s">
        <v>14</v>
      </c>
      <c r="C9" s="7" t="s">
        <v>15</v>
      </c>
      <c r="D9" s="39">
        <f>[1]Лист1!$D$23</f>
        <v>5834.34</v>
      </c>
      <c r="E9" s="2" t="s">
        <v>379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-9112.9312920000084</v>
      </c>
      <c r="E10" s="2" t="s">
        <v>379</v>
      </c>
    </row>
    <row r="11" spans="1:22" x14ac:dyDescent="0.25">
      <c r="A11" s="6" t="s">
        <v>18</v>
      </c>
      <c r="B11" s="7" t="s">
        <v>19</v>
      </c>
      <c r="C11" s="7" t="s">
        <v>15</v>
      </c>
      <c r="D11" s="39">
        <f>[1]Лист1!$D$25</f>
        <v>14262.12</v>
      </c>
      <c r="E11" s="2" t="s">
        <v>379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9">
        <f>D13+D14+D15</f>
        <v>61479.441575999997</v>
      </c>
      <c r="E12" s="2" t="s">
        <v>380</v>
      </c>
    </row>
    <row r="13" spans="1:22" x14ac:dyDescent="0.25">
      <c r="A13" s="6" t="s">
        <v>22</v>
      </c>
      <c r="B13" s="9" t="s">
        <v>23</v>
      </c>
      <c r="C13" s="7" t="s">
        <v>15</v>
      </c>
      <c r="D13" s="39">
        <f>'[2]гук(2016)'!$HG$124</f>
        <v>32137.508772000001</v>
      </c>
      <c r="E13" s="2" t="s">
        <v>380</v>
      </c>
    </row>
    <row r="14" spans="1:22" x14ac:dyDescent="0.25">
      <c r="A14" s="6" t="s">
        <v>24</v>
      </c>
      <c r="B14" s="9" t="s">
        <v>25</v>
      </c>
      <c r="C14" s="7" t="s">
        <v>15</v>
      </c>
      <c r="D14" s="39">
        <f>'[2]гук(2016)'!$HG$123</f>
        <v>23298.260003999996</v>
      </c>
      <c r="E14" s="2" t="s">
        <v>380</v>
      </c>
    </row>
    <row r="15" spans="1:22" x14ac:dyDescent="0.25">
      <c r="A15" s="6" t="s">
        <v>26</v>
      </c>
      <c r="B15" s="9" t="s">
        <v>27</v>
      </c>
      <c r="C15" s="7" t="s">
        <v>15</v>
      </c>
      <c r="D15" s="39">
        <f>'[2]гук(2016)'!$HG$125</f>
        <v>6043.6728000000003</v>
      </c>
      <c r="E15" s="2" t="s">
        <v>380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28754.401575999997</v>
      </c>
      <c r="E16" s="2" t="s">
        <v>379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D12-D25+D246+D262</f>
        <v>28754.401575999997</v>
      </c>
      <c r="E17" s="2" t="s">
        <v>379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25475.810283999988</v>
      </c>
      <c r="E22" s="2" t="s">
        <v>379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непоср.'!$I$50</f>
        <v>0</v>
      </c>
      <c r="E23" s="2" t="s">
        <v>379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D22-D241</f>
        <v>-23900.5501011099</v>
      </c>
      <c r="E24" s="2" t="s">
        <v>379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непоср.'!$M$50</f>
        <v>20434.41</v>
      </c>
      <c r="E25" s="2" t="s">
        <v>379</v>
      </c>
    </row>
    <row r="26" spans="1:22" s="10" customFormat="1" ht="35.25" customHeight="1" x14ac:dyDescent="0.25">
      <c r="A26" s="44" t="s">
        <v>48</v>
      </c>
      <c r="B26" s="44"/>
      <c r="C26" s="44"/>
      <c r="D26" s="4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4364.82</v>
      </c>
      <c r="E28" s="36">
        <f>'[3]2018 непоср.'!$U$50</f>
        <v>4364.82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0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4" t="s">
        <v>64</v>
      </c>
      <c r="B33" s="19" t="s">
        <v>50</v>
      </c>
      <c r="C33" s="19" t="s">
        <v>7</v>
      </c>
      <c r="D33" s="19" t="s">
        <v>65</v>
      </c>
      <c r="E33" s="35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1">
        <f>E35+E39+E43+E47+E51+E55</f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5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1">
        <f>E43/E2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5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0" customFormat="1" ht="31.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1" customFormat="1" ht="24.75" customHeight="1" x14ac:dyDescent="0.25">
      <c r="A59" s="34" t="s">
        <v>103</v>
      </c>
      <c r="B59" s="19" t="s">
        <v>50</v>
      </c>
      <c r="C59" s="19" t="s">
        <v>7</v>
      </c>
      <c r="D59" s="19" t="s">
        <v>104</v>
      </c>
      <c r="E59" s="35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8">
        <f>E60</f>
        <v>3846.96</v>
      </c>
      <c r="E60" s="37">
        <f>'[3]2018 непоср.'!$P$50</f>
        <v>3846.96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5" t="s">
        <v>379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1" customFormat="1" x14ac:dyDescent="0.25">
      <c r="A65" s="34" t="s">
        <v>113</v>
      </c>
      <c r="B65" s="19" t="s">
        <v>50</v>
      </c>
      <c r="C65" s="19" t="s">
        <v>7</v>
      </c>
      <c r="D65" s="19" t="s">
        <v>114</v>
      </c>
      <c r="E65" s="3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23">
        <f>E66</f>
        <v>6043.6728000000003</v>
      </c>
      <c r="E66" s="35">
        <f>'[2]гук(2016)'!$HG$101*12*'[2]гук(2016)'!$HG$4</f>
        <v>6043.6728000000003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5" t="s">
        <v>379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14.704800000000001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1" customFormat="1" ht="31.5" x14ac:dyDescent="0.25">
      <c r="A71" s="34" t="s">
        <v>121</v>
      </c>
      <c r="B71" s="19" t="s">
        <v>50</v>
      </c>
      <c r="C71" s="19" t="s">
        <v>7</v>
      </c>
      <c r="D71" s="19" t="s">
        <v>122</v>
      </c>
      <c r="E71" s="35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2755.5832000000005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8">
        <f>[4]Лист1!$D$169</f>
        <v>2755.5832000000005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6.7045819951338208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1" customFormat="1" ht="31.5" x14ac:dyDescent="0.25">
      <c r="A77" s="34" t="s">
        <v>128</v>
      </c>
      <c r="B77" s="19" t="s">
        <v>50</v>
      </c>
      <c r="C77" s="19" t="s">
        <v>7</v>
      </c>
      <c r="D77" s="19" t="s">
        <v>129</v>
      </c>
      <c r="E77" s="38">
        <f>[5]восстан.вент!$O$165+[5]дымивент!$B$166</f>
        <v>3230.25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3230.25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381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403.78125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1" customFormat="1" x14ac:dyDescent="0.25">
      <c r="A83" s="34" t="s">
        <v>136</v>
      </c>
      <c r="B83" s="19" t="s">
        <v>50</v>
      </c>
      <c r="C83" s="19" t="s">
        <v>7</v>
      </c>
      <c r="D83" s="19" t="s">
        <v>137</v>
      </c>
      <c r="E83" s="35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8">
        <f>E85+E89</f>
        <v>6852.59</v>
      </c>
      <c r="E84" s="35"/>
      <c r="F84" s="2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5">
        <f>'[3]2018 непоср.'!$V$50</f>
        <v>2191.85</v>
      </c>
      <c r="F85" s="20" t="s">
        <v>379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5"/>
      <c r="F86" s="2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5"/>
      <c r="F87" s="2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5.3329683698296835</v>
      </c>
      <c r="E88" s="35"/>
      <c r="F88" s="2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7">
        <f>'[3]2018 непоср.'!$Z$50</f>
        <v>4660.74</v>
      </c>
      <c r="F89" s="20" t="s">
        <v>379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5"/>
      <c r="F90" s="2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5"/>
      <c r="F91" s="2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11.34</v>
      </c>
      <c r="E92" s="35"/>
      <c r="F92" s="2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1" customFormat="1" ht="47.25" x14ac:dyDescent="0.25">
      <c r="A93" s="34" t="s">
        <v>150</v>
      </c>
      <c r="B93" s="19" t="s">
        <v>50</v>
      </c>
      <c r="C93" s="19" t="s">
        <v>7</v>
      </c>
      <c r="D93" s="19" t="s">
        <v>151</v>
      </c>
      <c r="E93" s="35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26.89</v>
      </c>
      <c r="E94" s="35"/>
      <c r="F94" s="8">
        <v>49.8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5">
        <v>0</v>
      </c>
      <c r="F95" s="46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5"/>
      <c r="F96" s="46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5"/>
      <c r="F98" s="8" t="s">
        <v>152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7">
        <f>'[6]Выполненные работы 2018 г.'!$GW$149</f>
        <v>26.89</v>
      </c>
      <c r="F99" s="8">
        <f>F94</f>
        <v>49.8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E99/F99</f>
        <v>0.53995983935742975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21" customFormat="1" ht="63" x14ac:dyDescent="0.25">
      <c r="A103" s="34" t="s">
        <v>166</v>
      </c>
      <c r="B103" s="19" t="s">
        <v>50</v>
      </c>
      <c r="C103" s="19" t="s">
        <v>7</v>
      </c>
      <c r="D103" s="19" t="s">
        <v>167</v>
      </c>
      <c r="E103" s="35"/>
      <c r="F103" s="35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3893.70624510989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8">
        <f>'[7]Уборка ступеней и площадок '!$LM$92</f>
        <v>23.610188571428569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5.7445714285714281E-2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7">
        <f>'[7]Сдвигание свежевыпавш.снега'!$AQ$92</f>
        <v>784.18799999999999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1.9079999999999999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7">
        <f>'[7]Уборка контейнерных площадок'!$UY$92</f>
        <v>57.758417142857155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0.14053142857142861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8">
        <f>'[7]Уборка грунта'!$JU$98</f>
        <v>579.28764598901103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1.4094589926739927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8">
        <f>'[7]Убор.двор.тер. очис нанос снег '!$MY$98</f>
        <v>849.24749340659355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2.0662956043956049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5">
        <f>'[7]сбор и вывоз листвы'!$M$92</f>
        <v>1399.866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3.4060000000000001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7">
        <f>'[7]Посыпка пескосоляной смесью'!$BB$92</f>
        <v>50.758499999999998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0.1235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7">
        <f>'[7]Ликвид налед'!$X$92</f>
        <v>0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7">
        <f>'[7]покос травы'!$M$92</f>
        <v>0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5">
        <v>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5">
        <v>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5"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375</v>
      </c>
      <c r="E153" s="35">
        <f>'[3]2018 непоср.'!$W$50</f>
        <v>148.99</v>
      </c>
      <c r="F153" s="26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0.36250608272506085</v>
      </c>
      <c r="E156" s="35"/>
      <c r="F156" s="26" t="s">
        <v>232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5"/>
      <c r="F157" s="27"/>
      <c r="G157" s="28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5"/>
      <c r="F158" s="26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61</v>
      </c>
      <c r="E159" s="35"/>
      <c r="F159" s="26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v>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0" customFormat="1" ht="47.25" x14ac:dyDescent="0.25">
      <c r="A161" s="34" t="s">
        <v>238</v>
      </c>
      <c r="B161" s="19" t="s">
        <v>50</v>
      </c>
      <c r="C161" s="19" t="s">
        <v>7</v>
      </c>
      <c r="D161" s="19" t="s">
        <v>239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23">
        <f>E163+E167+E171+E175+E179+E183+E187+E191+E195</f>
        <v>14001.888139999999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0" customFormat="1" ht="31.5" x14ac:dyDescent="0.25">
      <c r="A163" s="22" t="s">
        <v>241</v>
      </c>
      <c r="B163" s="8" t="s">
        <v>55</v>
      </c>
      <c r="C163" s="8" t="s">
        <v>7</v>
      </c>
      <c r="D163" s="8" t="s">
        <v>242</v>
      </c>
      <c r="E163" s="35">
        <f>'[2]гук(2016)'!$HG$39*12*'[2]гук(2016)'!$HG$4</f>
        <v>2085.7181399999999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61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E163/E2</f>
        <v>5.0747400000000003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0" customFormat="1" ht="31.5" x14ac:dyDescent="0.25">
      <c r="A167" s="22" t="s">
        <v>247</v>
      </c>
      <c r="B167" s="8" t="s">
        <v>55</v>
      </c>
      <c r="C167" s="8" t="s">
        <v>7</v>
      </c>
      <c r="D167" s="8" t="s">
        <v>248</v>
      </c>
      <c r="E167" s="35">
        <v>54.2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0" customFormat="1" x14ac:dyDescent="0.25">
      <c r="A168" s="22" t="s">
        <v>249</v>
      </c>
      <c r="B168" s="8" t="s">
        <v>58</v>
      </c>
      <c r="C168" s="8" t="s">
        <v>7</v>
      </c>
      <c r="D168" s="8" t="s">
        <v>112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0" customFormat="1" x14ac:dyDescent="0.25">
      <c r="A169" s="22" t="s">
        <v>250</v>
      </c>
      <c r="B169" s="8" t="s">
        <v>3</v>
      </c>
      <c r="C169" s="8" t="s">
        <v>7</v>
      </c>
      <c r="D169" s="8" t="s">
        <v>61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0" customFormat="1" x14ac:dyDescent="0.25">
      <c r="A170" s="22" t="s">
        <v>251</v>
      </c>
      <c r="B170" s="8" t="s">
        <v>63</v>
      </c>
      <c r="C170" s="8" t="s">
        <v>15</v>
      </c>
      <c r="D170" s="24">
        <f>E167/E2</f>
        <v>0.1318734793187348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0" customFormat="1" ht="31.5" x14ac:dyDescent="0.25">
      <c r="A171" s="22" t="s">
        <v>252</v>
      </c>
      <c r="B171" s="8" t="s">
        <v>55</v>
      </c>
      <c r="C171" s="8" t="s">
        <v>7</v>
      </c>
      <c r="D171" s="8" t="s">
        <v>253</v>
      </c>
      <c r="E171" s="35">
        <v>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0" customFormat="1" x14ac:dyDescent="0.25">
      <c r="A172" s="22" t="s">
        <v>254</v>
      </c>
      <c r="B172" s="8" t="s">
        <v>58</v>
      </c>
      <c r="C172" s="8" t="s">
        <v>7</v>
      </c>
      <c r="D172" s="8" t="s">
        <v>112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0" customFormat="1" x14ac:dyDescent="0.25">
      <c r="A173" s="22" t="s">
        <v>255</v>
      </c>
      <c r="B173" s="8" t="s">
        <v>3</v>
      </c>
      <c r="C173" s="8" t="s">
        <v>7</v>
      </c>
      <c r="D173" s="8" t="s">
        <v>61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0" customFormat="1" x14ac:dyDescent="0.25">
      <c r="A174" s="22" t="s">
        <v>256</v>
      </c>
      <c r="B174" s="8" t="s">
        <v>63</v>
      </c>
      <c r="C174" s="8" t="s">
        <v>15</v>
      </c>
      <c r="D174" s="24">
        <f>E171/E2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0" customFormat="1" ht="31.5" x14ac:dyDescent="0.25">
      <c r="A175" s="22" t="s">
        <v>257</v>
      </c>
      <c r="B175" s="8" t="s">
        <v>55</v>
      </c>
      <c r="C175" s="8" t="s">
        <v>7</v>
      </c>
      <c r="D175" s="8" t="s">
        <v>258</v>
      </c>
      <c r="E175" s="35">
        <v>1433.62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0" customFormat="1" x14ac:dyDescent="0.25">
      <c r="A176" s="22" t="s">
        <v>259</v>
      </c>
      <c r="B176" s="8" t="s">
        <v>58</v>
      </c>
      <c r="C176" s="8" t="s">
        <v>7</v>
      </c>
      <c r="D176" s="8" t="s">
        <v>112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0" customFormat="1" x14ac:dyDescent="0.25">
      <c r="A177" s="22" t="s">
        <v>260</v>
      </c>
      <c r="B177" s="8" t="s">
        <v>3</v>
      </c>
      <c r="C177" s="8" t="s">
        <v>7</v>
      </c>
      <c r="D177" s="8" t="s">
        <v>61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0" customFormat="1" x14ac:dyDescent="0.25">
      <c r="A178" s="22" t="s">
        <v>261</v>
      </c>
      <c r="B178" s="8" t="s">
        <v>63</v>
      </c>
      <c r="C178" s="8" t="s">
        <v>15</v>
      </c>
      <c r="D178" s="24">
        <f>E175/E2</f>
        <v>3.4881265206812651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0" customFormat="1" ht="31.5" x14ac:dyDescent="0.25">
      <c r="A179" s="22" t="s">
        <v>262</v>
      </c>
      <c r="B179" s="8" t="s">
        <v>55</v>
      </c>
      <c r="C179" s="8" t="s">
        <v>7</v>
      </c>
      <c r="D179" s="8" t="s">
        <v>263</v>
      </c>
      <c r="E179" s="35">
        <v>1058.3599999999999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0" customFormat="1" x14ac:dyDescent="0.25">
      <c r="A180" s="22" t="s">
        <v>264</v>
      </c>
      <c r="B180" s="8" t="s">
        <v>58</v>
      </c>
      <c r="C180" s="8" t="s">
        <v>7</v>
      </c>
      <c r="D180" s="8" t="s">
        <v>112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0" customFormat="1" x14ac:dyDescent="0.25">
      <c r="A181" s="22" t="s">
        <v>265</v>
      </c>
      <c r="B181" s="8" t="s">
        <v>3</v>
      </c>
      <c r="C181" s="8" t="s">
        <v>7</v>
      </c>
      <c r="D181" s="8" t="s">
        <v>61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0" customFormat="1" x14ac:dyDescent="0.25">
      <c r="A182" s="22" t="s">
        <v>266</v>
      </c>
      <c r="B182" s="8" t="s">
        <v>63</v>
      </c>
      <c r="C182" s="8" t="s">
        <v>15</v>
      </c>
      <c r="D182" s="24">
        <f>E179/E2</f>
        <v>2.5750851581508512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0" customFormat="1" ht="31.5" x14ac:dyDescent="0.25">
      <c r="A183" s="22" t="s">
        <v>267</v>
      </c>
      <c r="B183" s="8" t="s">
        <v>55</v>
      </c>
      <c r="C183" s="8" t="s">
        <v>7</v>
      </c>
      <c r="D183" s="8" t="s">
        <v>268</v>
      </c>
      <c r="E183" s="35">
        <v>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0" customFormat="1" x14ac:dyDescent="0.25">
      <c r="A184" s="22" t="s">
        <v>269</v>
      </c>
      <c r="B184" s="8" t="s">
        <v>58</v>
      </c>
      <c r="C184" s="8" t="s">
        <v>7</v>
      </c>
      <c r="D184" s="8" t="s">
        <v>112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0" customFormat="1" x14ac:dyDescent="0.25">
      <c r="A185" s="22" t="s">
        <v>270</v>
      </c>
      <c r="B185" s="8" t="s">
        <v>3</v>
      </c>
      <c r="C185" s="8" t="s">
        <v>7</v>
      </c>
      <c r="D185" s="8" t="s">
        <v>61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0" customFormat="1" x14ac:dyDescent="0.25">
      <c r="A186" s="22" t="s">
        <v>271</v>
      </c>
      <c r="B186" s="8" t="s">
        <v>63</v>
      </c>
      <c r="C186" s="8" t="s">
        <v>15</v>
      </c>
      <c r="D186" s="24">
        <f>E183/E2</f>
        <v>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0" customFormat="1" ht="31.5" x14ac:dyDescent="0.25">
      <c r="A187" s="22" t="s">
        <v>272</v>
      </c>
      <c r="B187" s="8" t="s">
        <v>55</v>
      </c>
      <c r="C187" s="8" t="s">
        <v>7</v>
      </c>
      <c r="D187" s="8" t="s">
        <v>273</v>
      </c>
      <c r="E187" s="35">
        <v>4245.5600000000004</v>
      </c>
      <c r="F187" s="35" t="s">
        <v>274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0" customFormat="1" x14ac:dyDescent="0.25">
      <c r="A188" s="22" t="s">
        <v>275</v>
      </c>
      <c r="B188" s="8" t="s">
        <v>58</v>
      </c>
      <c r="C188" s="8" t="s">
        <v>7</v>
      </c>
      <c r="D188" s="8" t="s">
        <v>112</v>
      </c>
      <c r="E188" s="35"/>
      <c r="F188" s="35" t="s">
        <v>61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0" customFormat="1" x14ac:dyDescent="0.25">
      <c r="A189" s="22" t="s">
        <v>276</v>
      </c>
      <c r="B189" s="8" t="s">
        <v>3</v>
      </c>
      <c r="C189" s="8" t="s">
        <v>7</v>
      </c>
      <c r="D189" s="8" t="s">
        <v>61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0" customFormat="1" x14ac:dyDescent="0.25">
      <c r="A190" s="22" t="s">
        <v>277</v>
      </c>
      <c r="B190" s="8" t="s">
        <v>63</v>
      </c>
      <c r="C190" s="8" t="s">
        <v>15</v>
      </c>
      <c r="D190" s="24">
        <f>E187/E2</f>
        <v>10.329829683698298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0" customFormat="1" ht="31.5" x14ac:dyDescent="0.25">
      <c r="A191" s="22" t="s">
        <v>278</v>
      </c>
      <c r="B191" s="8" t="s">
        <v>55</v>
      </c>
      <c r="C191" s="8" t="s">
        <v>7</v>
      </c>
      <c r="D191" s="8" t="s">
        <v>279</v>
      </c>
      <c r="E191" s="35">
        <v>5124.43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0" customFormat="1" x14ac:dyDescent="0.25">
      <c r="A192" s="22" t="s">
        <v>280</v>
      </c>
      <c r="B192" s="8" t="s">
        <v>58</v>
      </c>
      <c r="C192" s="8" t="s">
        <v>7</v>
      </c>
      <c r="D192" s="8" t="s">
        <v>112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0" customFormat="1" x14ac:dyDescent="0.25">
      <c r="A193" s="22" t="s">
        <v>281</v>
      </c>
      <c r="B193" s="8" t="s">
        <v>3</v>
      </c>
      <c r="C193" s="8" t="s">
        <v>7</v>
      </c>
      <c r="D193" s="8" t="s">
        <v>61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0" customFormat="1" x14ac:dyDescent="0.25">
      <c r="A194" s="22" t="s">
        <v>282</v>
      </c>
      <c r="B194" s="8" t="s">
        <v>63</v>
      </c>
      <c r="C194" s="8" t="s">
        <v>15</v>
      </c>
      <c r="D194" s="24">
        <f>E191/E2</f>
        <v>12.468199513381997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283</v>
      </c>
      <c r="E195" s="35">
        <v>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0" customFormat="1" ht="47.25" x14ac:dyDescent="0.25">
      <c r="A199" s="34" t="s">
        <v>284</v>
      </c>
      <c r="B199" s="19" t="s">
        <v>50</v>
      </c>
      <c r="C199" s="19" t="s">
        <v>7</v>
      </c>
      <c r="D199" s="19" t="s">
        <v>285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0" customFormat="1" ht="18.75" x14ac:dyDescent="0.25">
      <c r="A200" s="22" t="s">
        <v>286</v>
      </c>
      <c r="B200" s="8" t="s">
        <v>53</v>
      </c>
      <c r="C200" s="8" t="s">
        <v>15</v>
      </c>
      <c r="D200" s="8">
        <f>E201+E205+E209+E213+E217+E221+E225+E229+E233+E237</f>
        <v>4360</v>
      </c>
      <c r="E200" s="35"/>
      <c r="F200" s="29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0" customFormat="1" ht="31.5" x14ac:dyDescent="0.25">
      <c r="A201" s="22" t="s">
        <v>287</v>
      </c>
      <c r="B201" s="8" t="s">
        <v>55</v>
      </c>
      <c r="C201" s="8" t="s">
        <v>7</v>
      </c>
      <c r="D201" s="8" t="s">
        <v>288</v>
      </c>
      <c r="E201" s="35">
        <v>0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0" customFormat="1" x14ac:dyDescent="0.25">
      <c r="A202" s="22" t="s">
        <v>289</v>
      </c>
      <c r="B202" s="8" t="s">
        <v>58</v>
      </c>
      <c r="C202" s="8" t="s">
        <v>7</v>
      </c>
      <c r="D202" s="8" t="s">
        <v>112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0" customFormat="1" x14ac:dyDescent="0.25">
      <c r="A203" s="22" t="s">
        <v>290</v>
      </c>
      <c r="B203" s="8" t="s">
        <v>3</v>
      </c>
      <c r="C203" s="8" t="s">
        <v>7</v>
      </c>
      <c r="D203" s="8" t="s">
        <v>61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0" customFormat="1" x14ac:dyDescent="0.25">
      <c r="A204" s="22" t="s">
        <v>291</v>
      </c>
      <c r="B204" s="8" t="s">
        <v>63</v>
      </c>
      <c r="C204" s="8" t="s">
        <v>15</v>
      </c>
      <c r="D204" s="8">
        <v>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0" customFormat="1" ht="31.5" x14ac:dyDescent="0.25">
      <c r="A205" s="22" t="s">
        <v>292</v>
      </c>
      <c r="B205" s="8" t="s">
        <v>55</v>
      </c>
      <c r="C205" s="8" t="s">
        <v>7</v>
      </c>
      <c r="D205" s="8" t="s">
        <v>293</v>
      </c>
      <c r="E205" s="35">
        <v>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0" customFormat="1" x14ac:dyDescent="0.25">
      <c r="A206" s="22" t="s">
        <v>294</v>
      </c>
      <c r="B206" s="8" t="s">
        <v>58</v>
      </c>
      <c r="C206" s="8" t="s">
        <v>7</v>
      </c>
      <c r="D206" s="8" t="s">
        <v>112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0" customFormat="1" x14ac:dyDescent="0.25">
      <c r="A207" s="22" t="s">
        <v>295</v>
      </c>
      <c r="B207" s="8" t="s">
        <v>3</v>
      </c>
      <c r="C207" s="8" t="s">
        <v>7</v>
      </c>
      <c r="D207" s="8" t="s">
        <v>61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0" customFormat="1" x14ac:dyDescent="0.25">
      <c r="A208" s="22" t="s">
        <v>296</v>
      </c>
      <c r="B208" s="8" t="s">
        <v>63</v>
      </c>
      <c r="C208" s="8" t="s">
        <v>15</v>
      </c>
      <c r="D208" s="24">
        <f>E205/E2</f>
        <v>0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0" customFormat="1" ht="31.5" x14ac:dyDescent="0.25">
      <c r="A209" s="22" t="s">
        <v>297</v>
      </c>
      <c r="B209" s="8" t="s">
        <v>55</v>
      </c>
      <c r="C209" s="8" t="s">
        <v>7</v>
      </c>
      <c r="D209" s="8" t="s">
        <v>298</v>
      </c>
      <c r="E209" s="35">
        <v>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0" customFormat="1" x14ac:dyDescent="0.25">
      <c r="A210" s="22" t="s">
        <v>299</v>
      </c>
      <c r="B210" s="8" t="s">
        <v>58</v>
      </c>
      <c r="C210" s="8" t="s">
        <v>7</v>
      </c>
      <c r="D210" s="8" t="s">
        <v>112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0" customFormat="1" x14ac:dyDescent="0.25">
      <c r="A211" s="22" t="s">
        <v>300</v>
      </c>
      <c r="B211" s="8" t="s">
        <v>3</v>
      </c>
      <c r="C211" s="8" t="s">
        <v>7</v>
      </c>
      <c r="D211" s="8" t="s">
        <v>61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0" customFormat="1" x14ac:dyDescent="0.25">
      <c r="A212" s="22" t="s">
        <v>301</v>
      </c>
      <c r="B212" s="8" t="s">
        <v>63</v>
      </c>
      <c r="C212" s="8" t="s">
        <v>15</v>
      </c>
      <c r="D212" s="8"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0" customFormat="1" ht="31.5" x14ac:dyDescent="0.25">
      <c r="A213" s="22" t="s">
        <v>302</v>
      </c>
      <c r="B213" s="8" t="s">
        <v>55</v>
      </c>
      <c r="C213" s="8" t="s">
        <v>7</v>
      </c>
      <c r="D213" s="8" t="s">
        <v>303</v>
      </c>
      <c r="E213" s="35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0" customFormat="1" x14ac:dyDescent="0.25">
      <c r="A214" s="22" t="s">
        <v>304</v>
      </c>
      <c r="B214" s="8" t="s">
        <v>58</v>
      </c>
      <c r="C214" s="8" t="s">
        <v>7</v>
      </c>
      <c r="D214" s="8" t="s">
        <v>112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0" customFormat="1" x14ac:dyDescent="0.25">
      <c r="A215" s="22" t="s">
        <v>305</v>
      </c>
      <c r="B215" s="8" t="s">
        <v>3</v>
      </c>
      <c r="C215" s="8" t="s">
        <v>7</v>
      </c>
      <c r="D215" s="8" t="s">
        <v>61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0" customFormat="1" x14ac:dyDescent="0.25">
      <c r="A216" s="22" t="s">
        <v>306</v>
      </c>
      <c r="B216" s="8" t="s">
        <v>63</v>
      </c>
      <c r="C216" s="8" t="s">
        <v>15</v>
      </c>
      <c r="D216" s="8"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0" customFormat="1" ht="31.5" x14ac:dyDescent="0.25">
      <c r="A217" s="22" t="s">
        <v>307</v>
      </c>
      <c r="B217" s="8" t="s">
        <v>55</v>
      </c>
      <c r="C217" s="8" t="s">
        <v>7</v>
      </c>
      <c r="D217" s="8" t="s">
        <v>308</v>
      </c>
      <c r="E217" s="35">
        <v>3215.86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0" customFormat="1" x14ac:dyDescent="0.25">
      <c r="A218" s="22" t="s">
        <v>309</v>
      </c>
      <c r="B218" s="8" t="s">
        <v>58</v>
      </c>
      <c r="C218" s="8" t="s">
        <v>7</v>
      </c>
      <c r="D218" s="8" t="s">
        <v>112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0" customFormat="1" x14ac:dyDescent="0.25">
      <c r="A219" s="22" t="s">
        <v>310</v>
      </c>
      <c r="B219" s="8" t="s">
        <v>3</v>
      </c>
      <c r="C219" s="8" t="s">
        <v>7</v>
      </c>
      <c r="D219" s="8" t="s">
        <v>61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0" customFormat="1" x14ac:dyDescent="0.25">
      <c r="A220" s="22" t="s">
        <v>311</v>
      </c>
      <c r="B220" s="8" t="s">
        <v>63</v>
      </c>
      <c r="C220" s="8" t="s">
        <v>15</v>
      </c>
      <c r="D220" s="24">
        <f>E217/E2</f>
        <v>7.8244768856447688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0" customFormat="1" ht="31.5" x14ac:dyDescent="0.25">
      <c r="A221" s="22" t="s">
        <v>312</v>
      </c>
      <c r="B221" s="8" t="s">
        <v>55</v>
      </c>
      <c r="C221" s="8" t="s">
        <v>7</v>
      </c>
      <c r="D221" s="8" t="s">
        <v>313</v>
      </c>
      <c r="E221" s="35">
        <v>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0" customFormat="1" x14ac:dyDescent="0.25">
      <c r="A222" s="22" t="s">
        <v>314</v>
      </c>
      <c r="B222" s="8" t="s">
        <v>58</v>
      </c>
      <c r="C222" s="8" t="s">
        <v>7</v>
      </c>
      <c r="D222" s="8" t="s">
        <v>112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0" customFormat="1" x14ac:dyDescent="0.25">
      <c r="A223" s="22" t="s">
        <v>315</v>
      </c>
      <c r="B223" s="8" t="s">
        <v>3</v>
      </c>
      <c r="C223" s="8" t="s">
        <v>7</v>
      </c>
      <c r="D223" s="8" t="s">
        <v>61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0" customFormat="1" x14ac:dyDescent="0.25">
      <c r="A224" s="22" t="s">
        <v>316</v>
      </c>
      <c r="B224" s="8" t="s">
        <v>63</v>
      </c>
      <c r="C224" s="8" t="s">
        <v>15</v>
      </c>
      <c r="D224" s="24">
        <f>E221/E2</f>
        <v>0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0" customFormat="1" ht="31.5" x14ac:dyDescent="0.25">
      <c r="A225" s="22" t="s">
        <v>317</v>
      </c>
      <c r="B225" s="8" t="s">
        <v>55</v>
      </c>
      <c r="C225" s="8" t="s">
        <v>7</v>
      </c>
      <c r="D225" s="8" t="s">
        <v>318</v>
      </c>
      <c r="E225" s="35">
        <v>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0" customFormat="1" x14ac:dyDescent="0.25">
      <c r="A226" s="22" t="s">
        <v>319</v>
      </c>
      <c r="B226" s="8" t="s">
        <v>58</v>
      </c>
      <c r="C226" s="8" t="s">
        <v>7</v>
      </c>
      <c r="D226" s="8" t="s">
        <v>112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0" customFormat="1" x14ac:dyDescent="0.25">
      <c r="A227" s="22" t="s">
        <v>320</v>
      </c>
      <c r="B227" s="8" t="s">
        <v>3</v>
      </c>
      <c r="C227" s="8" t="s">
        <v>7</v>
      </c>
      <c r="D227" s="8" t="s">
        <v>61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0" customFormat="1" x14ac:dyDescent="0.25">
      <c r="A228" s="22" t="s">
        <v>321</v>
      </c>
      <c r="B228" s="8" t="s">
        <v>63</v>
      </c>
      <c r="C228" s="8" t="s">
        <v>15</v>
      </c>
      <c r="D228" s="24">
        <f>E225/E2</f>
        <v>0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0" customFormat="1" ht="31.5" x14ac:dyDescent="0.25">
      <c r="A229" s="22" t="s">
        <v>322</v>
      </c>
      <c r="B229" s="8" t="s">
        <v>55</v>
      </c>
      <c r="C229" s="8" t="s">
        <v>7</v>
      </c>
      <c r="D229" s="8" t="s">
        <v>323</v>
      </c>
      <c r="E229" s="35">
        <v>1144.1400000000001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0" customFormat="1" x14ac:dyDescent="0.25">
      <c r="A230" s="22" t="s">
        <v>324</v>
      </c>
      <c r="B230" s="8" t="s">
        <v>58</v>
      </c>
      <c r="C230" s="8" t="s">
        <v>7</v>
      </c>
      <c r="D230" s="8" t="s">
        <v>112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0" customFormat="1" x14ac:dyDescent="0.25">
      <c r="A231" s="22" t="s">
        <v>325</v>
      </c>
      <c r="B231" s="8" t="s">
        <v>3</v>
      </c>
      <c r="C231" s="8" t="s">
        <v>7</v>
      </c>
      <c r="D231" s="8" t="s">
        <v>61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0" customFormat="1" x14ac:dyDescent="0.25">
      <c r="A232" s="22" t="s">
        <v>326</v>
      </c>
      <c r="B232" s="8" t="s">
        <v>63</v>
      </c>
      <c r="C232" s="8" t="s">
        <v>15</v>
      </c>
      <c r="D232" s="24">
        <f>E229/E2</f>
        <v>2.7837956204379566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0" customFormat="1" ht="31.5" x14ac:dyDescent="0.25">
      <c r="A233" s="22" t="s">
        <v>327</v>
      </c>
      <c r="B233" s="8" t="s">
        <v>55</v>
      </c>
      <c r="C233" s="8" t="s">
        <v>7</v>
      </c>
      <c r="D233" s="8" t="s">
        <v>328</v>
      </c>
      <c r="E233" s="35">
        <v>0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0" customFormat="1" x14ac:dyDescent="0.25">
      <c r="A234" s="22" t="s">
        <v>329</v>
      </c>
      <c r="B234" s="8" t="s">
        <v>58</v>
      </c>
      <c r="C234" s="8" t="s">
        <v>7</v>
      </c>
      <c r="D234" s="8" t="s">
        <v>112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0" customFormat="1" x14ac:dyDescent="0.25">
      <c r="A235" s="22" t="s">
        <v>330</v>
      </c>
      <c r="B235" s="8" t="s">
        <v>3</v>
      </c>
      <c r="C235" s="8" t="s">
        <v>7</v>
      </c>
      <c r="D235" s="8" t="s">
        <v>61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0" customFormat="1" x14ac:dyDescent="0.25">
      <c r="A236" s="22" t="s">
        <v>331</v>
      </c>
      <c r="B236" s="8" t="s">
        <v>63</v>
      </c>
      <c r="C236" s="8" t="s">
        <v>15</v>
      </c>
      <c r="D236" s="24">
        <f>E233/E2</f>
        <v>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0" customFormat="1" ht="31.5" x14ac:dyDescent="0.25">
      <c r="A237" s="22" t="s">
        <v>332</v>
      </c>
      <c r="B237" s="8" t="s">
        <v>55</v>
      </c>
      <c r="C237" s="8" t="s">
        <v>7</v>
      </c>
      <c r="D237" s="8" t="s">
        <v>333</v>
      </c>
      <c r="E237" s="35">
        <v>0</v>
      </c>
      <c r="F237" s="35" t="s">
        <v>334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0" customFormat="1" x14ac:dyDescent="0.25">
      <c r="A238" s="22" t="s">
        <v>335</v>
      </c>
      <c r="B238" s="8" t="s">
        <v>58</v>
      </c>
      <c r="C238" s="8" t="s">
        <v>7</v>
      </c>
      <c r="D238" s="8" t="s">
        <v>112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0" customFormat="1" x14ac:dyDescent="0.25">
      <c r="A239" s="22" t="s">
        <v>336</v>
      </c>
      <c r="B239" s="8" t="s">
        <v>3</v>
      </c>
      <c r="C239" s="8" t="s">
        <v>7</v>
      </c>
      <c r="D239" s="8" t="s">
        <v>337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0" customFormat="1" x14ac:dyDescent="0.25">
      <c r="A240" s="22" t="s">
        <v>338</v>
      </c>
      <c r="B240" s="8" t="s">
        <v>63</v>
      </c>
      <c r="C240" s="8" t="s">
        <v>15</v>
      </c>
      <c r="D240" s="24">
        <f>E237/E2</f>
        <v>0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0" customFormat="1" x14ac:dyDescent="0.25">
      <c r="A241" s="22"/>
      <c r="B241" s="19" t="s">
        <v>339</v>
      </c>
      <c r="C241" s="8" t="s">
        <v>15</v>
      </c>
      <c r="D241" s="30">
        <f>SUM(D84,D28,D34,D60,D66,D72,D78,D94,D104,D162,D200)</f>
        <v>49376.360385109889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x14ac:dyDescent="0.25">
      <c r="A242" s="43" t="s">
        <v>340</v>
      </c>
      <c r="B242" s="43"/>
      <c r="C242" s="43"/>
      <c r="D242" s="43"/>
    </row>
    <row r="243" spans="1:22" x14ac:dyDescent="0.25">
      <c r="A243" s="6" t="s">
        <v>341</v>
      </c>
      <c r="B243" s="7" t="s">
        <v>342</v>
      </c>
      <c r="C243" s="7" t="s">
        <v>343</v>
      </c>
      <c r="D243" s="7">
        <f>'[3]2018 непоср.'!$AA$50</f>
        <v>0</v>
      </c>
      <c r="E243" s="2" t="s">
        <v>379</v>
      </c>
    </row>
    <row r="244" spans="1:22" x14ac:dyDescent="0.25">
      <c r="A244" s="6" t="s">
        <v>344</v>
      </c>
      <c r="B244" s="7" t="s">
        <v>345</v>
      </c>
      <c r="C244" s="7" t="s">
        <v>343</v>
      </c>
      <c r="D244" s="7">
        <f>'[3]2018 непоср.'!$AB$50</f>
        <v>0</v>
      </c>
      <c r="E244" s="2" t="s">
        <v>379</v>
      </c>
    </row>
    <row r="245" spans="1:22" x14ac:dyDescent="0.25">
      <c r="A245" s="6" t="s">
        <v>346</v>
      </c>
      <c r="B245" s="7" t="s">
        <v>347</v>
      </c>
      <c r="C245" s="7" t="s">
        <v>343</v>
      </c>
      <c r="D245" s="7">
        <f>'[3]2018 непоср.'!$AC$50</f>
        <v>0</v>
      </c>
      <c r="E245" s="2" t="s">
        <v>379</v>
      </c>
    </row>
    <row r="246" spans="1:22" x14ac:dyDescent="0.25">
      <c r="A246" s="6" t="s">
        <v>348</v>
      </c>
      <c r="B246" s="7" t="s">
        <v>349</v>
      </c>
      <c r="C246" s="7" t="s">
        <v>15</v>
      </c>
      <c r="D246" s="7">
        <f>'[3]2018 непоср.'!$AD$50</f>
        <v>-12290.63</v>
      </c>
      <c r="E246" s="2" t="s">
        <v>379</v>
      </c>
    </row>
    <row r="247" spans="1:22" x14ac:dyDescent="0.25">
      <c r="A247" s="43" t="s">
        <v>350</v>
      </c>
      <c r="B247" s="43"/>
      <c r="C247" s="43"/>
      <c r="D247" s="43"/>
    </row>
    <row r="248" spans="1:22" ht="31.5" x14ac:dyDescent="0.25">
      <c r="A248" s="6" t="s">
        <v>351</v>
      </c>
      <c r="B248" s="7" t="s">
        <v>14</v>
      </c>
      <c r="C248" s="7" t="s">
        <v>15</v>
      </c>
      <c r="D248" s="7">
        <v>0</v>
      </c>
      <c r="E248" s="2" t="s">
        <v>352</v>
      </c>
    </row>
    <row r="249" spans="1:22" ht="31.5" x14ac:dyDescent="0.25">
      <c r="A249" s="6" t="s">
        <v>353</v>
      </c>
      <c r="B249" s="7" t="s">
        <v>17</v>
      </c>
      <c r="C249" s="7" t="s">
        <v>15</v>
      </c>
      <c r="D249" s="7">
        <v>0</v>
      </c>
      <c r="E249" s="2" t="s">
        <v>352</v>
      </c>
    </row>
    <row r="250" spans="1:22" ht="31.5" x14ac:dyDescent="0.25">
      <c r="A250" s="6" t="s">
        <v>354</v>
      </c>
      <c r="B250" s="7" t="s">
        <v>19</v>
      </c>
      <c r="C250" s="7" t="s">
        <v>15</v>
      </c>
      <c r="D250" s="7">
        <v>0</v>
      </c>
      <c r="E250" s="2" t="s">
        <v>352</v>
      </c>
    </row>
    <row r="251" spans="1:22" ht="31.5" x14ac:dyDescent="0.25">
      <c r="A251" s="6" t="s">
        <v>355</v>
      </c>
      <c r="B251" s="7" t="s">
        <v>43</v>
      </c>
      <c r="C251" s="7" t="s">
        <v>15</v>
      </c>
      <c r="D251" s="7">
        <v>0</v>
      </c>
      <c r="E251" s="2" t="s">
        <v>352</v>
      </c>
    </row>
    <row r="252" spans="1:22" ht="31.5" x14ac:dyDescent="0.25">
      <c r="A252" s="6" t="s">
        <v>356</v>
      </c>
      <c r="B252" s="7" t="s">
        <v>357</v>
      </c>
      <c r="C252" s="7" t="s">
        <v>15</v>
      </c>
      <c r="D252" s="7">
        <v>0</v>
      </c>
      <c r="E252" s="2" t="s">
        <v>352</v>
      </c>
    </row>
    <row r="253" spans="1:22" ht="31.5" x14ac:dyDescent="0.25">
      <c r="A253" s="6" t="s">
        <v>358</v>
      </c>
      <c r="B253" s="7" t="s">
        <v>47</v>
      </c>
      <c r="C253" s="7" t="s">
        <v>15</v>
      </c>
      <c r="D253" s="7">
        <v>0</v>
      </c>
      <c r="E253" s="2" t="s">
        <v>352</v>
      </c>
    </row>
    <row r="254" spans="1:22" x14ac:dyDescent="0.25">
      <c r="A254" s="43" t="s">
        <v>359</v>
      </c>
      <c r="B254" s="43"/>
      <c r="C254" s="43"/>
      <c r="D254" s="43"/>
      <c r="E254" s="31"/>
    </row>
    <row r="255" spans="1:22" ht="31.5" x14ac:dyDescent="0.25">
      <c r="A255" s="6" t="s">
        <v>360</v>
      </c>
      <c r="B255" s="7" t="s">
        <v>342</v>
      </c>
      <c r="C255" s="7" t="s">
        <v>343</v>
      </c>
      <c r="D255" s="7">
        <v>0</v>
      </c>
      <c r="E255" s="2" t="s">
        <v>352</v>
      </c>
    </row>
    <row r="256" spans="1:22" ht="31.5" x14ac:dyDescent="0.25">
      <c r="A256" s="6" t="s">
        <v>361</v>
      </c>
      <c r="B256" s="7" t="s">
        <v>345</v>
      </c>
      <c r="C256" s="7" t="s">
        <v>343</v>
      </c>
      <c r="D256" s="7">
        <v>0</v>
      </c>
      <c r="E256" s="2" t="s">
        <v>352</v>
      </c>
    </row>
    <row r="257" spans="1:5" ht="31.5" x14ac:dyDescent="0.25">
      <c r="A257" s="6" t="s">
        <v>362</v>
      </c>
      <c r="B257" s="7" t="s">
        <v>363</v>
      </c>
      <c r="C257" s="7" t="s">
        <v>343</v>
      </c>
      <c r="D257" s="7">
        <v>0</v>
      </c>
      <c r="E257" s="2" t="s">
        <v>352</v>
      </c>
    </row>
    <row r="258" spans="1:5" ht="31.5" x14ac:dyDescent="0.25">
      <c r="A258" s="6" t="s">
        <v>364</v>
      </c>
      <c r="B258" s="7" t="s">
        <v>349</v>
      </c>
      <c r="C258" s="7" t="s">
        <v>15</v>
      </c>
      <c r="D258" s="7">
        <v>0</v>
      </c>
      <c r="E258" s="2" t="s">
        <v>352</v>
      </c>
    </row>
    <row r="259" spans="1:5" x14ac:dyDescent="0.25">
      <c r="A259" s="43" t="s">
        <v>365</v>
      </c>
      <c r="B259" s="43"/>
      <c r="C259" s="43"/>
      <c r="D259" s="43"/>
    </row>
    <row r="260" spans="1:5" x14ac:dyDescent="0.25">
      <c r="A260" s="6" t="s">
        <v>366</v>
      </c>
      <c r="B260" s="7" t="s">
        <v>367</v>
      </c>
      <c r="C260" s="7" t="s">
        <v>343</v>
      </c>
      <c r="D260" s="7">
        <v>0</v>
      </c>
      <c r="E260" s="2" t="s">
        <v>368</v>
      </c>
    </row>
    <row r="261" spans="1:5" x14ac:dyDescent="0.25">
      <c r="A261" s="6" t="s">
        <v>369</v>
      </c>
      <c r="B261" s="7" t="s">
        <v>370</v>
      </c>
      <c r="C261" s="7" t="s">
        <v>343</v>
      </c>
      <c r="D261" s="7">
        <v>0</v>
      </c>
      <c r="E261" s="2" t="s">
        <v>368</v>
      </c>
    </row>
    <row r="262" spans="1:5" ht="31.5" x14ac:dyDescent="0.25">
      <c r="A262" s="6" t="s">
        <v>371</v>
      </c>
      <c r="B262" s="7" t="s">
        <v>372</v>
      </c>
      <c r="C262" s="7" t="s">
        <v>15</v>
      </c>
      <c r="D262" s="7">
        <v>0</v>
      </c>
      <c r="E262" s="2" t="s">
        <v>368</v>
      </c>
    </row>
    <row r="266" spans="1:5" x14ac:dyDescent="0.25">
      <c r="A266" s="45" t="s">
        <v>373</v>
      </c>
      <c r="B266" s="45"/>
      <c r="D266" s="32" t="s">
        <v>374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2019-04-09T08:33:50Z</dcterms:modified>
</cp:coreProperties>
</file>