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Лист1!$A$1:$D$262</definedName>
  </definedNames>
  <calcPr calcId="162913"/>
</workbook>
</file>

<file path=xl/calcChain.xml><?xml version="1.0" encoding="utf-8"?>
<calcChain xmlns="http://schemas.openxmlformats.org/spreadsheetml/2006/main">
  <c r="D82" i="1" l="1"/>
  <c r="D242" i="1" l="1"/>
  <c r="D241" i="1"/>
  <c r="D240" i="1"/>
  <c r="D239" i="1"/>
  <c r="D156" i="1"/>
  <c r="E153" i="1"/>
  <c r="E137" i="1"/>
  <c r="E133" i="1"/>
  <c r="E129" i="1"/>
  <c r="E125" i="1"/>
  <c r="E121" i="1"/>
  <c r="E117" i="1"/>
  <c r="E113" i="1"/>
  <c r="E109" i="1"/>
  <c r="E105" i="1"/>
  <c r="E89" i="1"/>
  <c r="E85" i="1"/>
  <c r="E77" i="1"/>
  <c r="E73" i="1"/>
  <c r="E60" i="1"/>
  <c r="E28" i="1"/>
  <c r="D25" i="1"/>
  <c r="D23" i="1"/>
  <c r="D15" i="1"/>
  <c r="D14" i="1"/>
  <c r="D13" i="1"/>
  <c r="D11" i="1"/>
  <c r="D10" i="1"/>
  <c r="D9" i="1"/>
  <c r="D72" i="1" l="1"/>
  <c r="D160" i="1" l="1"/>
  <c r="D128" i="1"/>
  <c r="D162" i="1" l="1"/>
  <c r="D94" i="1" l="1"/>
  <c r="D76" i="1" l="1"/>
  <c r="D236" i="1"/>
  <c r="D232" i="1"/>
  <c r="D228" i="1"/>
  <c r="D224" i="1"/>
  <c r="D220" i="1"/>
  <c r="D216" i="1"/>
  <c r="D204" i="1"/>
  <c r="D194" i="1"/>
  <c r="D190" i="1"/>
  <c r="D186" i="1"/>
  <c r="D182" i="1"/>
  <c r="D178" i="1"/>
  <c r="D174" i="1"/>
  <c r="D170" i="1"/>
  <c r="D166" i="1"/>
  <c r="D152" i="1"/>
  <c r="D148" i="1"/>
  <c r="D144" i="1"/>
  <c r="D140" i="1"/>
  <c r="D136" i="1"/>
  <c r="D132" i="1"/>
  <c r="D124" i="1"/>
  <c r="D120" i="1"/>
  <c r="D116" i="1"/>
  <c r="D112" i="1"/>
  <c r="D108" i="1"/>
  <c r="D104" i="1"/>
  <c r="F99" i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96" i="1"/>
  <c r="D237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<sst xmlns="http://schemas.openxmlformats.org/spreadsheetml/2006/main" count="945" uniqueCount="375">
  <si>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</si>
  <si>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</si>
  <si>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</si>
  <si>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</si>
  <si>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</si>
  <si>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</si>
  <si>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</si>
  <si>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</si>
  <si>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</si>
  <si>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</si>
  <si>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</si>
  <si>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</si>
  <si>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</si>
  <si>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</si>
  <si>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</si>
  <si>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</si>
  <si>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</si>
  <si>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</si>
  <si>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</si>
  <si>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</si>
  <si>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</si>
  <si>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</si>
  <si>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</si>
  <si>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</si>
  <si>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</si>
  <si>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</si>
  <si>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</si>
  <si>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</si>
  <si>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</si>
  <si>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</si>
  <si>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</si>
  <si>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</si>
  <si>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</si>
  <si>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</si>
  <si>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</si>
  <si>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</si>
  <si>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</si>
  <si>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</si>
  <si>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</si>
  <si>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</si>
  <si>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</si>
  <si>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</si>
  <si>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</si>
  <si>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</si>
  <si>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</si>
  <si>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</si>
  <si>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</si>
  <si>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</si>
  <si>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</si>
  <si>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</si>
  <si>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</si>
  <si>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</si>
  <si>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</si>
  <si>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</si>
  <si>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</si>
  <si>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</si>
  <si>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</si>
  <si>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</si>
  <si>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</si>
  <si>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</si>
  <si>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</si>
  <si>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</si>
  <si>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</si>
  <si>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</si>
  <si>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</si>
  <si>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</si>
  <si>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</si>
  <si>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</si>
  <si>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</si>
  <si>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</si>
  <si>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</si>
  <si>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</si>
  <si>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</si>
  <si>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</si>
  <si>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</si>
  <si>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</si>
  <si>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</si>
  <si>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</si>
  <si>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</si>
  <si>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</si>
  <si>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</si>
  <si>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</si>
  <si>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</si>
  <si>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</si>
  <si>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</si>
  <si>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</si>
  <si>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</si>
  <si>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</si>
  <si>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</si>
  <si>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</si>
  <si>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</si>
  <si>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</si>
  <si>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</si>
  <si>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</si>
  <si>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</si>
  <si>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</si>
  <si>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</si>
  <si>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</si>
  <si>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</si>
  <si>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</si>
  <si>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</si>
  <si>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</si>
  <si>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</si>
  <si>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</si>
  <si>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</si>
  <si>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</si>
  <si>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</si>
  <si>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</si>
  <si>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</si>
  <si>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</si>
  <si>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</si>
  <si>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</si>
  <si>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</si>
  <si>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</si>
  <si>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</si>
  <si>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</si>
  <si>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</si>
  <si>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</si>
  <si>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</si>
  <si>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</si>
  <si>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</si>
  <si>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</si>
  <si>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</si>
  <si>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</si>
  <si>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</si>
  <si>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</si>
  <si>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</si>
  <si>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</si>
  <si>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</si>
  <si>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</si>
  <si>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</si>
  <si>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</si>
  <si>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</si>
  <si>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</si>
  <si>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</si>
  <si>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</si>
  <si>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</si>
  <si>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</si>
  <si>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</si>
  <si>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</si>
  <si>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</si>
  <si>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</si>
  <si>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</si>
  <si>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</si>
  <si>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</si>
  <si>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</si>
  <si>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</si>
  <si>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</si>
  <si>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</si>
  <si>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</si>
  <si>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</si>
  <si>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</si>
  <si>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</si>
  <si>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</si>
  <si>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</si>
  <si>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</si>
  <si>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</si>
  <si>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</si>
  <si>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</si>
  <si>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</si>
  <si>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</si>
  <si>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</si>
  <si>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</si>
  <si>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</si>
  <si>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</si>
  <si>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</si>
  <si>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</si>
  <si>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</si>
  <si>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</si>
  <si>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</si>
  <si>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</si>
  <si>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</si>
  <si>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</si>
  <si>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</si>
  <si>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</si>
  <si>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</si>
  <si>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</si>
  <si>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</si>
  <si>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</si>
  <si>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</si>
  <si>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</si>
  <si>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</si>
  <si>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</si>
  <si>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</si>
  <si>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</si>
  <si>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</si>
  <si>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</si>
  <si>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</si>
  <si>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</si>
  <si>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</si>
  <si>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</si>
  <si>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</si>
  <si>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</si>
  <si>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</si>
  <si>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</si>
  <si>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</si>
  <si>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</si>
  <si>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</si>
  <si>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</si>
  <si>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</si>
  <si>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</si>
  <si>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</si>
  <si>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</si>
  <si>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</si>
  <si>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</si>
  <si>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</si>
  <si>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</si>
  <si>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</si>
  <si>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</si>
  <si>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</si>
  <si>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</si>
  <si>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</si>
  <si>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</si>
  <si>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</si>
  <si>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</si>
  <si>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</si>
  <si>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</si>
  <si>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</si>
  <si>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</si>
  <si>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</si>
  <si>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</si>
  <si>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</si>
  <si>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</si>
  <si>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</si>
  <si>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</si>
  <si>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</si>
  <si>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</si>
  <si>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</si>
  <si>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</si>
  <si>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</si>
  <si>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</si>
  <si>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</si>
  <si>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</si>
  <si>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</si>
  <si>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</si>
  <si>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</si>
  <si>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</si>
  <si>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</si>
  <si>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</si>
  <si>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</si>
  <si>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</si>
  <si>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</si>
  <si>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</si>
  <si>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</si>
  <si>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</si>
  <si>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</si>
  <si>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</si>
  <si>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</si>
  <si>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</si>
  <si>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</si>
  <si>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</si>
  <si>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</si>
  <si>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</si>
  <si>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</si>
  <si>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</si>
  <si>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</si>
  <si>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</si>
  <si>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</si>
  <si>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</si>
  <si>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</si>
  <si>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</si>
  <si>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</si>
  <si>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</si>
  <si>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</si>
  <si>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</si>
  <si>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</si>
  <si>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</si>
  <si>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</si>
  <si>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</si>
  <si>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</si>
  <si>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</si>
  <si>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</si>
  <si>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</si>
  <si>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</si>
  <si>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</si>
  <si>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</si>
  <si>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</si>
  <si>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</si>
  <si>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</si>
  <si>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</si>
  <si>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</si>
  <si>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</si>
  <si>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</si>
  <si>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</si>
  <si>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</si>
  <si>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</si>
  <si>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</si>
  <si>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</si>
  <si>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</si>
  <si>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</si>
  <si>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</si>
  <si>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</si>
  <si>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</si>
  <si>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</si>
  <si>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</si>
  <si>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</si>
  <si>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</si>
  <si>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</si>
  <si>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</si>
  <si>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</si>
  <si>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</si>
  <si>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</si>
  <si>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</si>
  <si>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</si>
  <si>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</si>
  <si>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</si>
  <si>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</si>
  <si>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</si>
  <si>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</si>
  <si>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</si>
  <si>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</si>
  <si>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</si>
  <si>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</si>
  <si>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</si>
  <si>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</si>
  <si>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</si>
  <si>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</si>
  <si>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</si>
  <si>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</si>
  <si>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</si>
  <si>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</si>
  <si>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</si>
  <si>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</si>
  <si>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</si>
  <si>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</si>
  <si>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</si>
  <si>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</si>
  <si>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</si>
  <si>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</si>
  <si>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</si>
  <si>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</si>
  <si>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</si>
  <si>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</si>
  <si>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</si>
  <si>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</si>
  <si>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</si>
  <si>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</si>
  <si>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</si>
  <si>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</si>
  <si>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</si>
  <si>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</si>
  <si>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</si>
  <si>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</si>
  <si>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</si>
  <si>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</si>
  <si>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</si>
  <si>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</si>
  <si>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</si>
  <si>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</si>
  <si>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</si>
  <si>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</si>
  <si>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</si>
  <si>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</si>
  <si>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</si>
  <si>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</si>
  <si>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</si>
  <si>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</si>
  <si>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</si>
  <si>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</si>
  <si>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</si>
  <si>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</si>
  <si>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</si>
  <si>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</si>
  <si>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</si>
  <si>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</si>
  <si>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</si>
  <si>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</si>
  <si>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</si>
  <si>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</si>
  <si>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</si>
  <si>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</si>
  <si>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</si>
  <si>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</si>
  <si>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</si>
  <si>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по дому №66             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</si>
</sst>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66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-14793.630399999995</v>
          </cell>
        </row>
        <row r="25">
          <cell r="D25">
            <v>13276.34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123">
          <cell r="GB123">
            <v>27115.326582239999</v>
          </cell>
        </row>
        <row r="124">
          <cell r="GB124">
            <v>38410.846631519998</v>
          </cell>
        </row>
        <row r="125">
          <cell r="GB125">
            <v>7256.9658479999998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2">
          <cell r="I42">
            <v>0</v>
          </cell>
          <cell r="M42">
            <v>4175.38</v>
          </cell>
          <cell r="P42">
            <v>4620.0960000000005</v>
          </cell>
          <cell r="U42">
            <v>5242.0320000000002</v>
          </cell>
          <cell r="V42">
            <v>2631.88</v>
          </cell>
          <cell r="W42">
            <v>178.9</v>
          </cell>
          <cell r="Z42">
            <v>5597.424</v>
          </cell>
          <cell r="AD42">
            <v>-15770.8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45">
          <cell r="D145">
            <v>2774.2980000000002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37">
          <cell r="O137">
            <v>701.2</v>
          </cell>
        </row>
      </sheetData>
      <sheetData sheetId="1">
        <row r="28">
          <cell r="B28">
            <v>429.15000000000003</v>
          </cell>
        </row>
        <row r="138">
          <cell r="B138">
            <v>381.47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77">
          <cell r="MY77">
            <v>37.786415666666663</v>
          </cell>
        </row>
      </sheetData>
      <sheetData sheetId="1">
        <row r="71">
          <cell r="AQ71">
            <v>117.702135</v>
          </cell>
        </row>
      </sheetData>
      <sheetData sheetId="2">
        <row r="77">
          <cell r="JU77">
            <v>90.523716783333327</v>
          </cell>
        </row>
      </sheetData>
      <sheetData sheetId="3">
        <row r="71">
          <cell r="LM71">
            <v>0</v>
          </cell>
        </row>
      </sheetData>
      <sheetData sheetId="4">
        <row r="71">
          <cell r="X71">
            <v>0</v>
          </cell>
        </row>
      </sheetData>
      <sheetData sheetId="5">
        <row r="71">
          <cell r="BB71">
            <v>60.948484999999998</v>
          </cell>
        </row>
      </sheetData>
      <sheetData sheetId="6">
        <row r="71">
          <cell r="UY71">
            <v>242.79986985714288</v>
          </cell>
        </row>
      </sheetData>
      <sheetData sheetId="7"/>
      <sheetData sheetId="8">
        <row r="71">
          <cell r="M71">
            <v>840.44753000000003</v>
          </cell>
        </row>
      </sheetData>
      <sheetData sheetId="9">
        <row r="71">
          <cell r="M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tabSelected="1" view="pageBreakPreview" zoomScale="90" zoomScaleNormal="80" zoomScaleSheetLayoutView="90" workbookViewId="0">
      <selection activeCell="D6" sqref="D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374</v>
      </c>
      <c r="B2" s="44"/>
      <c r="C2" s="44"/>
      <c r="D2" s="44"/>
      <c r="E2" s="2">
        <v>493.51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368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369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370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371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-14793.630399999995</v>
      </c>
      <c r="E10" s="2" t="s">
        <v>371</v>
      </c>
      <c r="F10" s="33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13276.34</v>
      </c>
      <c r="E11" s="2" t="s">
        <v>371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72783.139061759997</v>
      </c>
      <c r="E12" s="2" t="s">
        <v>372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'[2]гук(2016)'!$GB$124</f>
        <v>38410.846631519998</v>
      </c>
      <c r="E13" s="2" t="s">
        <v>372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'[2]гук(2016)'!$GB$123</f>
        <v>27115.326582239999</v>
      </c>
      <c r="E14" s="2" t="s">
        <v>372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'[2]гук(2016)'!$GB$125</f>
        <v>7256.9658479999998</v>
      </c>
      <c r="E15" s="2" t="s">
        <v>372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52836.95906175999</v>
      </c>
      <c r="E16" s="2" t="s">
        <v>371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D12-D25+D242+D258</f>
        <v>52836.95906175999</v>
      </c>
      <c r="E17" s="2" t="s">
        <v>371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371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371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D16+D10+D9</f>
        <v>38043.328661759995</v>
      </c>
      <c r="E22" s="2" t="s">
        <v>371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непоср.'!$I$42</f>
        <v>0</v>
      </c>
      <c r="E23" s="2" t="s">
        <v>371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D22-D237</f>
        <v>-5253.9594905471531</v>
      </c>
      <c r="E24" s="2" t="s">
        <v>371</v>
      </c>
    </row>
    <row r="25" spans="1:22" x14ac:dyDescent="0.25">
      <c r="A25" s="9" t="s">
        <v>46</v>
      </c>
      <c r="B25" s="9" t="s">
        <v>47</v>
      </c>
      <c r="C25" s="9" t="s">
        <v>15</v>
      </c>
      <c r="D25" s="34">
        <f>'[3]2018 непоср.'!$M$42</f>
        <v>4175.38</v>
      </c>
      <c r="E25" s="2" t="s">
        <v>371</v>
      </c>
    </row>
    <row r="26" spans="1:22" s="10" customFormat="1" ht="35.25" customHeight="1" x14ac:dyDescent="0.25">
      <c r="A26" s="46" t="s">
        <v>48</v>
      </c>
      <c r="B26" s="46"/>
      <c r="C26" s="46"/>
      <c r="D26" s="4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1">
        <f>E28</f>
        <v>5242.0320000000002</v>
      </c>
      <c r="E28" s="38">
        <f>'[3]2018 непоср.'!$U$42</f>
        <v>5242.0320000000002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2">
        <f>E28/E2</f>
        <v>10.62193673887054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6" t="s">
        <v>64</v>
      </c>
      <c r="B33" s="19" t="s">
        <v>50</v>
      </c>
      <c r="C33" s="19" t="s">
        <v>7</v>
      </c>
      <c r="D33" s="19" t="s">
        <v>65</v>
      </c>
      <c r="E33" s="37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3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3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6" t="s">
        <v>103</v>
      </c>
      <c r="B59" s="19" t="s">
        <v>50</v>
      </c>
      <c r="C59" s="19" t="s">
        <v>7</v>
      </c>
      <c r="D59" s="19" t="s">
        <v>104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4620.0960000000005</v>
      </c>
      <c r="E60" s="35">
        <f>'[3]2018 непоср.'!$P$42</f>
        <v>4620.0960000000005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 t="s">
        <v>371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9.3617069562926805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6" t="s">
        <v>113</v>
      </c>
      <c r="B65" s="19" t="s">
        <v>50</v>
      </c>
      <c r="C65" s="19" t="s">
        <v>7</v>
      </c>
      <c r="D65" s="19" t="s">
        <v>114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8">
        <f>E66</f>
        <v>7256.97</v>
      </c>
      <c r="E66" s="37">
        <v>7256.97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7" t="s">
        <v>371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14.704808413203381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6" t="s">
        <v>121</v>
      </c>
      <c r="B71" s="19" t="s">
        <v>50</v>
      </c>
      <c r="C71" s="19" t="s">
        <v>7</v>
      </c>
      <c r="D71" s="19" t="s">
        <v>122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8">
        <f>E73</f>
        <v>2774.2980000000002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9">
        <f>[4]Лист1!$D$145</f>
        <v>2774.2980000000002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5.621563899414399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6" t="s">
        <v>128</v>
      </c>
      <c r="B77" s="19" t="s">
        <v>50</v>
      </c>
      <c r="C77" s="19" t="s">
        <v>7</v>
      </c>
      <c r="D77" s="19" t="s">
        <v>129</v>
      </c>
      <c r="E77" s="39">
        <f>[5]восстан.вент!$O$137+[5]дымивент!$B$138</f>
        <v>1082.67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1082.67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373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135.33375000000001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6" t="s">
        <v>136</v>
      </c>
      <c r="B83" s="19" t="s">
        <v>50</v>
      </c>
      <c r="C83" s="19" t="s">
        <v>7</v>
      </c>
      <c r="D83" s="19" t="s">
        <v>137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23">
        <f>E85+E89</f>
        <v>8229.3040000000001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7">
        <f>'[3]2018 непоср.'!$V$42</f>
        <v>2631.88</v>
      </c>
      <c r="F85" s="20" t="s">
        <v>371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5.3329821077587081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5">
        <f>'[3]2018 непоср.'!$Z$42</f>
        <v>5597.424</v>
      </c>
      <c r="F89" s="20" t="s">
        <v>371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11.342068043200745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6" t="s">
        <v>150</v>
      </c>
      <c r="B93" s="19" t="s">
        <v>50</v>
      </c>
      <c r="C93" s="19" t="s">
        <v>7</v>
      </c>
      <c r="D93" s="19" t="s">
        <v>151</v>
      </c>
      <c r="E93" s="37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0</v>
      </c>
      <c r="E94" s="37"/>
      <c r="F94" s="8">
        <v>0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7">
        <v>0</v>
      </c>
      <c r="F95" s="4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7"/>
      <c r="F96" s="4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7"/>
      <c r="F98" s="8" t="s">
        <v>152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7">
        <v>0</v>
      </c>
      <c r="F99" s="8">
        <f>F94</f>
        <v>0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6" t="s">
        <v>166</v>
      </c>
      <c r="B103" s="19" t="s">
        <v>50</v>
      </c>
      <c r="C103" s="19" t="s">
        <v>7</v>
      </c>
      <c r="D103" s="19" t="s">
        <v>167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1569.108152307143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9">
        <f>'[6]Уборка ступеней и площадок '!$LM$71</f>
        <v>0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5">
        <f>'[6]Сдвигание свежевыпавш.снега'!$AQ$71</f>
        <v>117.702135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0.23849999999999999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5">
        <f>'[6]Уборка контейнерных площадок'!$UY$71</f>
        <v>242.79986985714288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0.49198571428571436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9">
        <f>'[6]Уборка грунта'!$JU$77</f>
        <v>90.523716783333327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0.18342833333333333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9">
        <f>'[6]Убор.двор.тер. очис нанос снег '!$MY$77</f>
        <v>37.786415666666663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7.6566666666666658E-2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7">
        <f>'[6]сбор и вывоз листвы'!$M$71</f>
        <v>840.44753000000003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1.7030000000000001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5">
        <f>'[6]Посыпка пескосоляной смесью'!$BB$71</f>
        <v>60.948484999999998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0.1235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5">
        <f>'[6]Ликвид налед'!$X$71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5">
        <f>'[6]покос травы'!$M$71</f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367</v>
      </c>
      <c r="E153" s="35">
        <f>'[3]2018 непоср.'!$W$42</f>
        <v>178.9</v>
      </c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0.36250531904115418</v>
      </c>
      <c r="E156" s="37"/>
      <c r="F156" s="2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232</v>
      </c>
      <c r="B157" s="8" t="s">
        <v>55</v>
      </c>
      <c r="C157" s="8" t="s">
        <v>7</v>
      </c>
      <c r="D157" s="8" t="s">
        <v>233</v>
      </c>
      <c r="E157" s="37">
        <v>0</v>
      </c>
      <c r="F157" s="27"/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234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235</v>
      </c>
      <c r="B159" s="8" t="s">
        <v>3</v>
      </c>
      <c r="C159" s="8" t="s">
        <v>7</v>
      </c>
      <c r="D159" s="8" t="s">
        <v>61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236</v>
      </c>
      <c r="B160" s="8" t="s">
        <v>63</v>
      </c>
      <c r="C160" s="8" t="s">
        <v>15</v>
      </c>
      <c r="D160" s="24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6" t="s">
        <v>237</v>
      </c>
      <c r="B161" s="19" t="s">
        <v>50</v>
      </c>
      <c r="C161" s="19" t="s">
        <v>7</v>
      </c>
      <c r="D161" s="19" t="s">
        <v>238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239</v>
      </c>
      <c r="B162" s="8" t="s">
        <v>53</v>
      </c>
      <c r="C162" s="8" t="s">
        <v>15</v>
      </c>
      <c r="D162" s="8">
        <f>E163+E167+E171+E175+E179+E183+E187+E191</f>
        <v>9560.35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240</v>
      </c>
      <c r="B163" s="8" t="s">
        <v>55</v>
      </c>
      <c r="C163" s="8" t="s">
        <v>7</v>
      </c>
      <c r="D163" s="8" t="s">
        <v>241</v>
      </c>
      <c r="E163" s="37">
        <v>175.18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242</v>
      </c>
      <c r="B164" s="8" t="s">
        <v>58</v>
      </c>
      <c r="C164" s="8" t="s">
        <v>7</v>
      </c>
      <c r="D164" s="8" t="s">
        <v>112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243</v>
      </c>
      <c r="B165" s="8" t="s">
        <v>3</v>
      </c>
      <c r="C165" s="8" t="s">
        <v>7</v>
      </c>
      <c r="D165" s="8" t="s">
        <v>61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244</v>
      </c>
      <c r="B166" s="8" t="s">
        <v>63</v>
      </c>
      <c r="C166" s="8" t="s">
        <v>15</v>
      </c>
      <c r="D166" s="24">
        <f>E163/E2</f>
        <v>0.35496747786265731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245</v>
      </c>
      <c r="B167" s="8" t="s">
        <v>55</v>
      </c>
      <c r="C167" s="8" t="s">
        <v>7</v>
      </c>
      <c r="D167" s="8" t="s">
        <v>246</v>
      </c>
      <c r="E167" s="37"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247</v>
      </c>
      <c r="B168" s="8" t="s">
        <v>58</v>
      </c>
      <c r="C168" s="8" t="s">
        <v>7</v>
      </c>
      <c r="D168" s="8" t="s">
        <v>112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248</v>
      </c>
      <c r="B169" s="8" t="s">
        <v>3</v>
      </c>
      <c r="C169" s="8" t="s">
        <v>7</v>
      </c>
      <c r="D169" s="8" t="s">
        <v>61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249</v>
      </c>
      <c r="B170" s="8" t="s">
        <v>63</v>
      </c>
      <c r="C170" s="8" t="s">
        <v>15</v>
      </c>
      <c r="D170" s="24">
        <f>E167/E2</f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250</v>
      </c>
      <c r="B171" s="8" t="s">
        <v>55</v>
      </c>
      <c r="C171" s="8" t="s">
        <v>7</v>
      </c>
      <c r="D171" s="8" t="s">
        <v>251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252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253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254</v>
      </c>
      <c r="B174" s="8" t="s">
        <v>63</v>
      </c>
      <c r="C174" s="8" t="s">
        <v>15</v>
      </c>
      <c r="D174" s="24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255</v>
      </c>
      <c r="B175" s="8" t="s">
        <v>55</v>
      </c>
      <c r="C175" s="8" t="s">
        <v>7</v>
      </c>
      <c r="D175" s="8" t="s">
        <v>256</v>
      </c>
      <c r="E175" s="37">
        <v>1608.93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257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258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259</v>
      </c>
      <c r="B178" s="8" t="s">
        <v>63</v>
      </c>
      <c r="C178" s="8" t="s">
        <v>15</v>
      </c>
      <c r="D178" s="24">
        <f>E175/E2</f>
        <v>3.2601770987416669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260</v>
      </c>
      <c r="B179" s="8" t="s">
        <v>55</v>
      </c>
      <c r="C179" s="8" t="s">
        <v>7</v>
      </c>
      <c r="D179" s="8" t="s">
        <v>261</v>
      </c>
      <c r="E179" s="37">
        <v>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262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263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264</v>
      </c>
      <c r="B182" s="8" t="s">
        <v>63</v>
      </c>
      <c r="C182" s="8" t="s">
        <v>15</v>
      </c>
      <c r="D182" s="24">
        <f>E179/E2</f>
        <v>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265</v>
      </c>
      <c r="B183" s="8" t="s">
        <v>55</v>
      </c>
      <c r="C183" s="8" t="s">
        <v>7</v>
      </c>
      <c r="D183" s="8" t="s">
        <v>266</v>
      </c>
      <c r="E183" s="37">
        <v>4263.93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267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268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269</v>
      </c>
      <c r="B186" s="8" t="s">
        <v>63</v>
      </c>
      <c r="C186" s="8" t="s">
        <v>15</v>
      </c>
      <c r="D186" s="24">
        <f>E183/E2</f>
        <v>8.6400072946850131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 t="s">
        <v>270</v>
      </c>
      <c r="B187" s="8" t="s">
        <v>55</v>
      </c>
      <c r="C187" s="8" t="s">
        <v>7</v>
      </c>
      <c r="D187" s="8" t="s">
        <v>271</v>
      </c>
      <c r="E187" s="37">
        <v>3512.31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 t="s">
        <v>272</v>
      </c>
      <c r="B188" s="8" t="s">
        <v>58</v>
      </c>
      <c r="C188" s="8" t="s">
        <v>7</v>
      </c>
      <c r="D188" s="8" t="s">
        <v>112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 t="s">
        <v>273</v>
      </c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 t="s">
        <v>274</v>
      </c>
      <c r="B190" s="8" t="s">
        <v>63</v>
      </c>
      <c r="C190" s="8" t="s">
        <v>15</v>
      </c>
      <c r="D190" s="24">
        <f>E187/E2</f>
        <v>7.1169986423780669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/>
      <c r="B191" s="8" t="s">
        <v>55</v>
      </c>
      <c r="C191" s="8" t="s">
        <v>7</v>
      </c>
      <c r="D191" s="24" t="s">
        <v>275</v>
      </c>
      <c r="E191" s="37">
        <v>0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/>
      <c r="B192" s="8" t="s">
        <v>58</v>
      </c>
      <c r="C192" s="8" t="s">
        <v>7</v>
      </c>
      <c r="D192" s="24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/>
      <c r="B193" s="8" t="s">
        <v>3</v>
      </c>
      <c r="C193" s="8" t="s">
        <v>7</v>
      </c>
      <c r="D193" s="24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/>
      <c r="B194" s="8" t="s">
        <v>63</v>
      </c>
      <c r="C194" s="8" t="s">
        <v>15</v>
      </c>
      <c r="D194" s="24">
        <f>E191/E2</f>
        <v>0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47.25" x14ac:dyDescent="0.25">
      <c r="A195" s="36" t="s">
        <v>276</v>
      </c>
      <c r="B195" s="19" t="s">
        <v>50</v>
      </c>
      <c r="C195" s="19" t="s">
        <v>7</v>
      </c>
      <c r="D195" s="19" t="s">
        <v>277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ht="18.75" x14ac:dyDescent="0.25">
      <c r="A196" s="22" t="s">
        <v>278</v>
      </c>
      <c r="B196" s="8" t="s">
        <v>53</v>
      </c>
      <c r="C196" s="8" t="s">
        <v>15</v>
      </c>
      <c r="D196" s="8">
        <f>E197+E201+E205+E209+E213+E217+E221+E225+E229+E233</f>
        <v>2962.46</v>
      </c>
      <c r="E196" s="37"/>
      <c r="F196" s="29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ht="31.5" x14ac:dyDescent="0.25">
      <c r="A197" s="22" t="s">
        <v>279</v>
      </c>
      <c r="B197" s="8" t="s">
        <v>55</v>
      </c>
      <c r="C197" s="8" t="s">
        <v>7</v>
      </c>
      <c r="D197" s="8" t="s">
        <v>280</v>
      </c>
      <c r="E197" s="37">
        <v>0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 t="s">
        <v>281</v>
      </c>
      <c r="B198" s="8" t="s">
        <v>58</v>
      </c>
      <c r="C198" s="8" t="s">
        <v>7</v>
      </c>
      <c r="D198" s="8" t="s">
        <v>112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x14ac:dyDescent="0.25">
      <c r="A199" s="22" t="s">
        <v>282</v>
      </c>
      <c r="B199" s="8" t="s">
        <v>3</v>
      </c>
      <c r="C199" s="8" t="s">
        <v>7</v>
      </c>
      <c r="D199" s="8" t="s">
        <v>61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x14ac:dyDescent="0.25">
      <c r="A200" s="22" t="s">
        <v>283</v>
      </c>
      <c r="B200" s="8" t="s">
        <v>63</v>
      </c>
      <c r="C200" s="8" t="s">
        <v>15</v>
      </c>
      <c r="D200" s="8">
        <v>0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ht="31.5" x14ac:dyDescent="0.25">
      <c r="A201" s="22" t="s">
        <v>284</v>
      </c>
      <c r="B201" s="8" t="s">
        <v>55</v>
      </c>
      <c r="C201" s="8" t="s">
        <v>7</v>
      </c>
      <c r="D201" s="8" t="s">
        <v>285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286</v>
      </c>
      <c r="B202" s="8" t="s">
        <v>58</v>
      </c>
      <c r="C202" s="8" t="s">
        <v>7</v>
      </c>
      <c r="D202" s="8" t="s">
        <v>112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x14ac:dyDescent="0.25">
      <c r="A203" s="22" t="s">
        <v>287</v>
      </c>
      <c r="B203" s="8" t="s">
        <v>3</v>
      </c>
      <c r="C203" s="8" t="s">
        <v>7</v>
      </c>
      <c r="D203" s="8" t="s">
        <v>61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 t="s">
        <v>288</v>
      </c>
      <c r="B204" s="8" t="s">
        <v>63</v>
      </c>
      <c r="C204" s="8" t="s">
        <v>15</v>
      </c>
      <c r="D204" s="24">
        <f>E201/E2</f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ht="31.5" x14ac:dyDescent="0.25">
      <c r="A205" s="22" t="s">
        <v>289</v>
      </c>
      <c r="B205" s="8" t="s">
        <v>55</v>
      </c>
      <c r="C205" s="8" t="s">
        <v>7</v>
      </c>
      <c r="D205" s="8" t="s">
        <v>290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 t="s">
        <v>291</v>
      </c>
      <c r="B206" s="8" t="s">
        <v>58</v>
      </c>
      <c r="C206" s="8" t="s">
        <v>7</v>
      </c>
      <c r="D206" s="8" t="s">
        <v>112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x14ac:dyDescent="0.25">
      <c r="A207" s="22" t="s">
        <v>292</v>
      </c>
      <c r="B207" s="8" t="s">
        <v>3</v>
      </c>
      <c r="C207" s="8" t="s">
        <v>7</v>
      </c>
      <c r="D207" s="8" t="s">
        <v>61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x14ac:dyDescent="0.25">
      <c r="A208" s="22" t="s">
        <v>293</v>
      </c>
      <c r="B208" s="8" t="s">
        <v>63</v>
      </c>
      <c r="C208" s="8" t="s">
        <v>15</v>
      </c>
      <c r="D208" s="8"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294</v>
      </c>
      <c r="B209" s="8" t="s">
        <v>55</v>
      </c>
      <c r="C209" s="8" t="s">
        <v>7</v>
      </c>
      <c r="D209" s="8" t="s">
        <v>295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296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297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298</v>
      </c>
      <c r="B212" s="8" t="s">
        <v>63</v>
      </c>
      <c r="C212" s="8" t="s">
        <v>15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299</v>
      </c>
      <c r="B213" s="8" t="s">
        <v>55</v>
      </c>
      <c r="C213" s="8" t="s">
        <v>7</v>
      </c>
      <c r="D213" s="8" t="s">
        <v>300</v>
      </c>
      <c r="E213" s="37">
        <v>2962.46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301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302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303</v>
      </c>
      <c r="B216" s="8" t="s">
        <v>63</v>
      </c>
      <c r="C216" s="8" t="s">
        <v>15</v>
      </c>
      <c r="D216" s="24">
        <f>E213/E2</f>
        <v>6.0028368219488968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304</v>
      </c>
      <c r="B217" s="8" t="s">
        <v>55</v>
      </c>
      <c r="C217" s="8" t="s">
        <v>7</v>
      </c>
      <c r="D217" s="8" t="s">
        <v>305</v>
      </c>
      <c r="E217" s="37"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306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307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308</v>
      </c>
      <c r="B220" s="8" t="s">
        <v>63</v>
      </c>
      <c r="C220" s="8" t="s">
        <v>15</v>
      </c>
      <c r="D220" s="24">
        <f>E217/E2</f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309</v>
      </c>
      <c r="B221" s="8" t="s">
        <v>55</v>
      </c>
      <c r="C221" s="8" t="s">
        <v>7</v>
      </c>
      <c r="D221" s="8" t="s">
        <v>310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311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312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313</v>
      </c>
      <c r="B224" s="8" t="s">
        <v>63</v>
      </c>
      <c r="C224" s="8" t="s">
        <v>15</v>
      </c>
      <c r="D224" s="24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314</v>
      </c>
      <c r="B225" s="8" t="s">
        <v>55</v>
      </c>
      <c r="C225" s="8" t="s">
        <v>7</v>
      </c>
      <c r="D225" s="8" t="s">
        <v>315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316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317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318</v>
      </c>
      <c r="B228" s="8" t="s">
        <v>63</v>
      </c>
      <c r="C228" s="8" t="s">
        <v>15</v>
      </c>
      <c r="D228" s="24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319</v>
      </c>
      <c r="B229" s="8" t="s">
        <v>55</v>
      </c>
      <c r="C229" s="8" t="s">
        <v>7</v>
      </c>
      <c r="D229" s="8" t="s">
        <v>320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321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322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323</v>
      </c>
      <c r="B232" s="8" t="s">
        <v>63</v>
      </c>
      <c r="C232" s="8" t="s">
        <v>15</v>
      </c>
      <c r="D232" s="24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324</v>
      </c>
      <c r="B233" s="8" t="s">
        <v>55</v>
      </c>
      <c r="C233" s="8" t="s">
        <v>7</v>
      </c>
      <c r="D233" s="8" t="s">
        <v>325</v>
      </c>
      <c r="E233" s="37">
        <v>0</v>
      </c>
      <c r="F233" s="37" t="s">
        <v>326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327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328</v>
      </c>
      <c r="B235" s="8" t="s">
        <v>3</v>
      </c>
      <c r="C235" s="8" t="s">
        <v>7</v>
      </c>
      <c r="D235" s="8" t="s">
        <v>329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330</v>
      </c>
      <c r="B236" s="8" t="s">
        <v>63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x14ac:dyDescent="0.25">
      <c r="A237" s="22"/>
      <c r="B237" s="19" t="s">
        <v>331</v>
      </c>
      <c r="C237" s="8" t="s">
        <v>15</v>
      </c>
      <c r="D237" s="30">
        <f>SUM(D84,D28,D34,D60,D66,D72,D78,D94,D104,D162,D196)</f>
        <v>43297.288152307148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x14ac:dyDescent="0.25">
      <c r="A238" s="45" t="s">
        <v>332</v>
      </c>
      <c r="B238" s="45"/>
      <c r="C238" s="45"/>
      <c r="D238" s="45"/>
    </row>
    <row r="239" spans="1:22" x14ac:dyDescent="0.25">
      <c r="A239" s="6" t="s">
        <v>333</v>
      </c>
      <c r="B239" s="7" t="s">
        <v>334</v>
      </c>
      <c r="C239" s="7" t="s">
        <v>335</v>
      </c>
      <c r="D239" s="7">
        <f>'[3]2018 непоср.'!$AA$42</f>
        <v>0</v>
      </c>
      <c r="E239" s="2" t="s">
        <v>371</v>
      </c>
    </row>
    <row r="240" spans="1:22" x14ac:dyDescent="0.25">
      <c r="A240" s="6" t="s">
        <v>336</v>
      </c>
      <c r="B240" s="7" t="s">
        <v>337</v>
      </c>
      <c r="C240" s="7" t="s">
        <v>335</v>
      </c>
      <c r="D240" s="7">
        <f>'[3]2018 непоср.'!$AB$42</f>
        <v>0</v>
      </c>
      <c r="E240" s="2" t="s">
        <v>371</v>
      </c>
    </row>
    <row r="241" spans="1:5" x14ac:dyDescent="0.25">
      <c r="A241" s="6" t="s">
        <v>338</v>
      </c>
      <c r="B241" s="7" t="s">
        <v>339</v>
      </c>
      <c r="C241" s="7" t="s">
        <v>335</v>
      </c>
      <c r="D241" s="7">
        <f>'[3]2018 непоср.'!$AC$42</f>
        <v>0</v>
      </c>
      <c r="E241" s="2" t="s">
        <v>371</v>
      </c>
    </row>
    <row r="242" spans="1:5" x14ac:dyDescent="0.25">
      <c r="A242" s="6" t="s">
        <v>340</v>
      </c>
      <c r="B242" s="7" t="s">
        <v>341</v>
      </c>
      <c r="C242" s="7" t="s">
        <v>15</v>
      </c>
      <c r="D242" s="7">
        <f>'[3]2018 непоср.'!$AD$42</f>
        <v>-15770.8</v>
      </c>
      <c r="E242" s="2" t="s">
        <v>371</v>
      </c>
    </row>
    <row r="243" spans="1:5" x14ac:dyDescent="0.25">
      <c r="A243" s="45" t="s">
        <v>342</v>
      </c>
      <c r="B243" s="45"/>
      <c r="C243" s="45"/>
      <c r="D243" s="45"/>
    </row>
    <row r="244" spans="1:5" ht="31.5" x14ac:dyDescent="0.25">
      <c r="A244" s="6" t="s">
        <v>343</v>
      </c>
      <c r="B244" s="7" t="s">
        <v>14</v>
      </c>
      <c r="C244" s="7" t="s">
        <v>15</v>
      </c>
      <c r="D244" s="7">
        <v>0</v>
      </c>
      <c r="E244" s="2" t="s">
        <v>344</v>
      </c>
    </row>
    <row r="245" spans="1:5" ht="31.5" x14ac:dyDescent="0.25">
      <c r="A245" s="6" t="s">
        <v>345</v>
      </c>
      <c r="B245" s="7" t="s">
        <v>17</v>
      </c>
      <c r="C245" s="7" t="s">
        <v>15</v>
      </c>
      <c r="D245" s="7">
        <v>0</v>
      </c>
      <c r="E245" s="2" t="s">
        <v>344</v>
      </c>
    </row>
    <row r="246" spans="1:5" ht="31.5" x14ac:dyDescent="0.25">
      <c r="A246" s="6" t="s">
        <v>346</v>
      </c>
      <c r="B246" s="7" t="s">
        <v>19</v>
      </c>
      <c r="C246" s="7" t="s">
        <v>15</v>
      </c>
      <c r="D246" s="7">
        <v>0</v>
      </c>
      <c r="E246" s="2" t="s">
        <v>344</v>
      </c>
    </row>
    <row r="247" spans="1:5" ht="31.5" x14ac:dyDescent="0.25">
      <c r="A247" s="6" t="s">
        <v>347</v>
      </c>
      <c r="B247" s="7" t="s">
        <v>43</v>
      </c>
      <c r="C247" s="7" t="s">
        <v>15</v>
      </c>
      <c r="D247" s="7">
        <v>0</v>
      </c>
      <c r="E247" s="2" t="s">
        <v>344</v>
      </c>
    </row>
    <row r="248" spans="1:5" ht="31.5" x14ac:dyDescent="0.25">
      <c r="A248" s="6" t="s">
        <v>348</v>
      </c>
      <c r="B248" s="7" t="s">
        <v>349</v>
      </c>
      <c r="C248" s="7" t="s">
        <v>15</v>
      </c>
      <c r="D248" s="7">
        <v>0</v>
      </c>
      <c r="E248" s="2" t="s">
        <v>344</v>
      </c>
    </row>
    <row r="249" spans="1:5" ht="31.5" x14ac:dyDescent="0.25">
      <c r="A249" s="6" t="s">
        <v>350</v>
      </c>
      <c r="B249" s="7" t="s">
        <v>47</v>
      </c>
      <c r="C249" s="7" t="s">
        <v>15</v>
      </c>
      <c r="D249" s="7">
        <v>0</v>
      </c>
      <c r="E249" s="2" t="s">
        <v>344</v>
      </c>
    </row>
    <row r="250" spans="1:5" x14ac:dyDescent="0.25">
      <c r="A250" s="45" t="s">
        <v>351</v>
      </c>
      <c r="B250" s="45"/>
      <c r="C250" s="45"/>
      <c r="D250" s="45"/>
      <c r="E250" s="31"/>
    </row>
    <row r="251" spans="1:5" ht="31.5" x14ac:dyDescent="0.25">
      <c r="A251" s="6" t="s">
        <v>352</v>
      </c>
      <c r="B251" s="7" t="s">
        <v>334</v>
      </c>
      <c r="C251" s="7" t="s">
        <v>335</v>
      </c>
      <c r="D251" s="7">
        <v>0</v>
      </c>
      <c r="E251" s="2" t="s">
        <v>344</v>
      </c>
    </row>
    <row r="252" spans="1:5" ht="31.5" x14ac:dyDescent="0.25">
      <c r="A252" s="6" t="s">
        <v>353</v>
      </c>
      <c r="B252" s="7" t="s">
        <v>337</v>
      </c>
      <c r="C252" s="7" t="s">
        <v>335</v>
      </c>
      <c r="D252" s="7">
        <v>0</v>
      </c>
      <c r="E252" s="2" t="s">
        <v>344</v>
      </c>
    </row>
    <row r="253" spans="1:5" ht="31.5" x14ac:dyDescent="0.25">
      <c r="A253" s="6" t="s">
        <v>354</v>
      </c>
      <c r="B253" s="7" t="s">
        <v>355</v>
      </c>
      <c r="C253" s="7" t="s">
        <v>335</v>
      </c>
      <c r="D253" s="7">
        <v>0</v>
      </c>
      <c r="E253" s="2" t="s">
        <v>344</v>
      </c>
    </row>
    <row r="254" spans="1:5" ht="31.5" x14ac:dyDescent="0.25">
      <c r="A254" s="6" t="s">
        <v>356</v>
      </c>
      <c r="B254" s="7" t="s">
        <v>341</v>
      </c>
      <c r="C254" s="7" t="s">
        <v>15</v>
      </c>
      <c r="D254" s="7">
        <v>0</v>
      </c>
      <c r="E254" s="2" t="s">
        <v>344</v>
      </c>
    </row>
    <row r="255" spans="1:5" x14ac:dyDescent="0.25">
      <c r="A255" s="45" t="s">
        <v>357</v>
      </c>
      <c r="B255" s="45"/>
      <c r="C255" s="45"/>
      <c r="D255" s="45"/>
    </row>
    <row r="256" spans="1:5" x14ac:dyDescent="0.25">
      <c r="A256" s="6" t="s">
        <v>358</v>
      </c>
      <c r="B256" s="7" t="s">
        <v>359</v>
      </c>
      <c r="C256" s="7" t="s">
        <v>335</v>
      </c>
      <c r="D256" s="7">
        <v>0</v>
      </c>
      <c r="E256" s="2" t="s">
        <v>360</v>
      </c>
    </row>
    <row r="257" spans="1:5" x14ac:dyDescent="0.25">
      <c r="A257" s="6" t="s">
        <v>361</v>
      </c>
      <c r="B257" s="7" t="s">
        <v>362</v>
      </c>
      <c r="C257" s="7" t="s">
        <v>335</v>
      </c>
      <c r="D257" s="7">
        <v>0</v>
      </c>
      <c r="E257" s="2" t="s">
        <v>360</v>
      </c>
    </row>
    <row r="258" spans="1:5" ht="31.5" x14ac:dyDescent="0.25">
      <c r="A258" s="6" t="s">
        <v>363</v>
      </c>
      <c r="B258" s="7" t="s">
        <v>364</v>
      </c>
      <c r="C258" s="7" t="s">
        <v>15</v>
      </c>
      <c r="D258" s="7">
        <v>0</v>
      </c>
      <c r="E258" s="2" t="s">
        <v>360</v>
      </c>
    </row>
    <row r="262" spans="1:5" x14ac:dyDescent="0.25">
      <c r="A262" s="47" t="s">
        <v>365</v>
      </c>
      <c r="B262" s="47"/>
      <c r="D262" s="32" t="s">
        <v>366</v>
      </c>
    </row>
  </sheetData>
  <mergeCells count="9">
    <mergeCell ref="A2:D2"/>
    <mergeCell ref="A8:D8"/>
    <mergeCell ref="A26:D26"/>
    <mergeCell ref="A262:B262"/>
    <mergeCell ref="F95:F96"/>
    <mergeCell ref="A238:D238"/>
    <mergeCell ref="A243:D243"/>
    <mergeCell ref="A250:D250"/>
    <mergeCell ref="A255:D25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2019-04-09T08:28:35Z</dcterms:modified>
</cp:coreProperties>
</file>