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Лист1!$A$1:$E$266</definedName>
  </definedNames>
  <calcPr calcId="162913"/>
</workbook>
</file>

<file path=xl/calcChain.xml><?xml version="1.0" encoding="utf-8"?>
<calcChain xmlns="http://schemas.openxmlformats.org/spreadsheetml/2006/main">
  <c r="D82" i="1" l="1"/>
  <c r="D246" i="1" l="1"/>
  <c r="D245" i="1"/>
  <c r="D244" i="1"/>
  <c r="D243" i="1"/>
  <c r="D15" i="1"/>
  <c r="D14" i="1"/>
  <c r="D13" i="1"/>
  <c r="E163" i="1"/>
  <c r="E153" i="1"/>
  <c r="E137" i="1"/>
  <c r="E133" i="1"/>
  <c r="E129" i="1"/>
  <c r="E125" i="1"/>
  <c r="E121" i="1"/>
  <c r="E113" i="1"/>
  <c r="E109" i="1"/>
  <c r="E105" i="1"/>
  <c r="E99" i="1"/>
  <c r="E89" i="1"/>
  <c r="E85" i="1"/>
  <c r="E77" i="1"/>
  <c r="E73" i="1"/>
  <c r="E60" i="1"/>
  <c r="E28" i="1"/>
  <c r="D25" i="1"/>
  <c r="D23" i="1"/>
  <c r="D11" i="1"/>
  <c r="D10" i="1"/>
  <c r="D9" i="1"/>
  <c r="D72" i="1" l="1"/>
  <c r="D156" i="1"/>
  <c r="D166" i="1" l="1"/>
  <c r="D160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<sst xmlns="http://schemas.openxmlformats.org/spreadsheetml/2006/main" count="962" uniqueCount="382">
  <si>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</si>
  <si>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</si>
  <si>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</si>
  <si>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</si>
  <si>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</si>
  <si>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</si>
  <si>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</si>
  <si>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</si>
  <si>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</si>
  <si>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</si>
  <si>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</si>
  <si>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</si>
  <si>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</si>
  <si>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</si>
  <si>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</si>
  <si>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</si>
  <si>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</si>
  <si>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</si>
  <si>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</si>
  <si>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</si>
  <si>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</si>
  <si>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</si>
  <si>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</si>
  <si>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</si>
  <si>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</si>
  <si>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</si>
  <si>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</si>
  <si>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</si>
  <si>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</si>
  <si>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</si>
  <si>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</si>
  <si>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</si>
  <si>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</si>
  <si>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</si>
  <si>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</si>
  <si>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</si>
  <si>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</si>
  <si>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</si>
  <si>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</si>
  <si>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</si>
  <si>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</si>
  <si>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</si>
  <si>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</si>
  <si>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</si>
  <si>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</si>
  <si>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</si>
  <si>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</si>
  <si>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</si>
  <si>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</si>
  <si>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</si>
  <si>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</si>
  <si>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</si>
  <si>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</si>
  <si>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</si>
  <si>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</si>
  <si>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</si>
  <si>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</si>
  <si>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</si>
  <si>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</si>
  <si>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</si>
  <si>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</si>
  <si>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</si>
  <si>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</si>
  <si>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</si>
  <si>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</si>
  <si>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</si>
  <si>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</si>
  <si>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</si>
  <si>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</si>
  <si>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</si>
  <si>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</si>
  <si>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</si>
  <si>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</si>
  <si>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</si>
  <si>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</si>
  <si>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</si>
  <si>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</si>
  <si>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</si>
  <si>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</si>
  <si>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</si>
  <si>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</si>
  <si>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</si>
  <si>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</si>
  <si>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</si>
  <si>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</si>
  <si>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</si>
  <si>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</si>
  <si>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</si>
  <si>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</si>
  <si>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</si>
  <si>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</si>
  <si>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</si>
  <si>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</si>
  <si>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</si>
  <si>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</si>
  <si>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</si>
  <si>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</si>
  <si>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</si>
  <si>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</si>
  <si>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</si>
  <si>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</si>
  <si>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</si>
  <si>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</si>
  <si>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</si>
  <si>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</si>
  <si>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</si>
  <si>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</si>
  <si>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</si>
  <si>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</si>
  <si>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</si>
  <si>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</si>
  <si>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</si>
  <si>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</si>
  <si>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</si>
  <si>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</si>
  <si>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</si>
  <si>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</si>
  <si>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</si>
  <si>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</si>
  <si>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</si>
  <si>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</si>
  <si>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</si>
  <si>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</si>
  <si>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</si>
  <si>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</si>
  <si>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</si>
  <si>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</si>
  <si>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</si>
  <si>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</si>
  <si>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</si>
  <si>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</si>
  <si>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</si>
  <si>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</si>
  <si>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</si>
  <si>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</si>
  <si>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</si>
  <si>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</si>
  <si>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</si>
  <si>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</si>
  <si>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</si>
  <si>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</si>
  <si>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</si>
  <si>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</si>
  <si>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</si>
  <si>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</si>
  <si>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</si>
  <si>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</si>
  <si>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</si>
  <si>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</si>
  <si>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</si>
  <si>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</si>
  <si>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</si>
  <si>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</si>
  <si>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</si>
  <si>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</si>
  <si>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</si>
  <si>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</si>
  <si>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</si>
  <si>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</si>
  <si>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</si>
  <si>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</si>
  <si>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</si>
  <si>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</si>
  <si>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</si>
  <si>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</si>
  <si>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</si>
  <si>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</si>
  <si>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</si>
  <si>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</si>
  <si>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</si>
  <si>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</si>
  <si>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</si>
  <si>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</si>
  <si>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</si>
  <si>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</si>
  <si>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</si>
  <si>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</si>
  <si>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</si>
  <si>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</si>
  <si>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</si>
  <si>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</si>
  <si>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</si>
  <si>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</si>
  <si>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</si>
  <si>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</si>
  <si>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</si>
  <si>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</si>
  <si>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</si>
  <si>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</si>
  <si>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</si>
  <si>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</si>
  <si>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</si>
  <si>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</si>
  <si>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</si>
  <si>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</si>
  <si>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</si>
  <si>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</si>
  <si>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</si>
  <si>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</si>
  <si>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</si>
  <si>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</si>
  <si>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</si>
  <si>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</si>
  <si>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</si>
  <si>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</si>
  <si>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</si>
  <si>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</si>
  <si>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</si>
  <si>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</si>
  <si>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</si>
  <si>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</si>
  <si>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</si>
  <si>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</si>
  <si>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</si>
  <si>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</si>
  <si>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</si>
  <si>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</si>
  <si>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</si>
  <si>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</si>
  <si>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</si>
  <si>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</si>
  <si>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</si>
  <si>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</si>
  <si>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</si>
  <si>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</si>
  <si>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</si>
  <si>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</si>
  <si>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</si>
  <si>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</si>
  <si>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</si>
  <si>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</si>
  <si>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</si>
  <si>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</si>
  <si>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</si>
  <si>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</si>
  <si>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</si>
  <si>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</si>
  <si>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</si>
  <si>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</si>
  <si>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</si>
  <si>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</si>
  <si>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</si>
  <si>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</si>
  <si>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</si>
  <si>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</si>
  <si>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</si>
  <si>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</si>
  <si>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</si>
  <si>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</si>
  <si>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</si>
  <si>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</si>
  <si>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</si>
  <si>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</si>
  <si>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</si>
  <si>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</si>
  <si>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</si>
  <si>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</si>
  <si>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</si>
  <si>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</si>
  <si>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</si>
  <si>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</si>
  <si>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</si>
  <si>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</si>
  <si>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</si>
  <si>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</si>
  <si>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</si>
  <si>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</si>
  <si>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</si>
  <si>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</si>
  <si>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</si>
  <si>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</si>
  <si>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</si>
  <si>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</si>
  <si>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</si>
  <si>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</si>
  <si>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</si>
  <si>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</si>
  <si>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</si>
  <si>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</si>
  <si>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</si>
  <si>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</si>
  <si>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</si>
  <si>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</si>
  <si>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</si>
  <si>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</si>
  <si>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</si>
  <si>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</si>
  <si>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</si>
  <si>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</si>
  <si>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</si>
  <si>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</si>
  <si>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</si>
  <si>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</si>
  <si>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</si>
  <si>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</si>
  <si>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</si>
  <si>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</si>
  <si>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</si>
  <si>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</si>
  <si>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</si>
  <si>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</si>
  <si>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</si>
  <si>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</si>
  <si>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</si>
  <si>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</si>
  <si>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</si>
  <si>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</si>
  <si>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</si>
  <si>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</si>
  <si>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</si>
  <si>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</si>
  <si>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</si>
  <si>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</si>
  <si>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</si>
  <si>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</si>
  <si>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</si>
  <si>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</si>
  <si>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</si>
  <si>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</si>
  <si>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</si>
  <si>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</si>
  <si>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</si>
  <si>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</si>
  <si>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</si>
  <si>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</si>
  <si>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</si>
  <si>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</si>
  <si>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</si>
  <si>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</si>
  <si>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</si>
  <si>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</si>
  <si>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</si>
  <si>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</si>
  <si>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</si>
  <si>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</si>
  <si>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</si>
  <si>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</si>
  <si>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</si>
  <si>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</si>
  <si>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</si>
  <si>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</si>
  <si>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</si>
  <si>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</si>
  <si>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</si>
  <si>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</si>
  <si>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</si>
  <si>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</si>
  <si>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</si>
  <si>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</si>
  <si>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</si>
  <si>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</si>
  <si>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</si>
  <si>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</si>
  <si>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</si>
  <si>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</si>
  <si>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</si>
  <si>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</si>
  <si>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</si>
  <si>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</si>
  <si>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</si>
  <si>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</si>
  <si>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</si>
  <si>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</si>
  <si>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</si>
  <si>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</si>
  <si>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</si>
  <si>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</si>
  <si>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</si>
  <si>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</si>
  <si>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</si>
  <si>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</si>
  <si>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</si>
  <si>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</si>
  <si>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</si>
  <si>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</si>
  <si>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</si>
  <si>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</si>
  <si>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</si>
  <si>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</si>
  <si>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</si>
  <si>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</si>
  <si>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по дому №64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</si>
</sst>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4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-45767.125999999989</v>
          </cell>
        </row>
        <row r="25">
          <cell r="D25">
            <v>6919.01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Z4">
            <v>508.8</v>
          </cell>
        </row>
        <row r="39">
          <cell r="FZ39">
            <v>0.32508599999999999</v>
          </cell>
        </row>
        <row r="123">
          <cell r="FZ123">
            <v>28891.827417599998</v>
          </cell>
        </row>
        <row r="124">
          <cell r="FZ124">
            <v>39757.084531200009</v>
          </cell>
        </row>
        <row r="125">
          <cell r="FZ125">
            <v>7481.80224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0">
          <cell r="I40">
            <v>0</v>
          </cell>
          <cell r="M40">
            <v>8744.18</v>
          </cell>
          <cell r="P40">
            <v>4762.3680000000004</v>
          </cell>
          <cell r="U40">
            <v>5403.4560000000001</v>
          </cell>
          <cell r="V40">
            <v>2713.42</v>
          </cell>
          <cell r="W40">
            <v>184.45</v>
          </cell>
          <cell r="Z40">
            <v>5769.7919999999995</v>
          </cell>
          <cell r="AD40">
            <v>-16229.19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3">
          <cell r="D143">
            <v>3660.4898000000003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35">
          <cell r="O135">
            <v>6180.66</v>
          </cell>
        </row>
      </sheetData>
      <sheetData sheetId="1">
        <row r="28">
          <cell r="B28">
            <v>429.15000000000003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5">
          <cell r="GW125">
            <v>27.76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5">
          <cell r="MY75">
            <v>38.957119999999996</v>
          </cell>
        </row>
      </sheetData>
      <sheetData sheetId="1">
        <row r="69">
          <cell r="AQ69">
            <v>121.3488</v>
          </cell>
        </row>
      </sheetData>
      <sheetData sheetId="2"/>
      <sheetData sheetId="3">
        <row r="69">
          <cell r="LM69">
            <v>0</v>
          </cell>
        </row>
      </sheetData>
      <sheetData sheetId="4">
        <row r="69">
          <cell r="X69">
            <v>0</v>
          </cell>
        </row>
      </sheetData>
      <sheetData sheetId="5">
        <row r="69">
          <cell r="BB69">
            <v>62.836800000000004</v>
          </cell>
        </row>
      </sheetData>
      <sheetData sheetId="6">
        <row r="69">
          <cell r="UY69">
            <v>271.23401142857131</v>
          </cell>
        </row>
      </sheetData>
      <sheetData sheetId="7"/>
      <sheetData sheetId="8">
        <row r="69">
          <cell r="M69">
            <v>866.4864</v>
          </cell>
        </row>
      </sheetData>
      <sheetData sheetId="9">
        <row r="69">
          <cell r="M69">
            <v>173.70432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80" zoomScaleSheetLayoutView="90" workbookViewId="0">
      <selection activeCell="C4" sqref="C4"/>
    </sheetView>
  </sheetViews>
  <sheetFormatPr defaultRowHeight="15.75" x14ac:dyDescent="0.25"/>
  <cols>
    <col min="1" max="1" width="9.140625" style="1"/>
    <col min="2" max="2" width="62.42578125" style="2" customWidth="1"/>
    <col min="3" max="3" width="26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381</v>
      </c>
      <c r="B2" s="45"/>
      <c r="C2" s="45"/>
      <c r="D2" s="45"/>
      <c r="E2" s="2">
        <v>508.8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378</v>
      </c>
    </row>
    <row r="8" spans="1:22" ht="42.75" customHeight="1" x14ac:dyDescent="0.25">
      <c r="A8" s="46" t="s">
        <v>12</v>
      </c>
      <c r="B8" s="46"/>
      <c r="C8" s="46"/>
      <c r="D8" s="46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379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-45767.125999999989</v>
      </c>
      <c r="E10" s="2" t="s">
        <v>379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6919.01</v>
      </c>
      <c r="E11" s="2" t="s">
        <v>379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76130.714188800004</v>
      </c>
      <c r="E12" s="2" t="s">
        <v>380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'[2]гук(2016)'!$FZ$124</f>
        <v>39757.084531200009</v>
      </c>
      <c r="E13" s="2" t="s">
        <v>380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'[2]гук(2016)'!$FZ$123</f>
        <v>28891.827417599998</v>
      </c>
      <c r="E14" s="2" t="s">
        <v>380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'[2]гук(2016)'!$FZ$125</f>
        <v>7481.80224</v>
      </c>
      <c r="E15" s="2" t="s">
        <v>380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51157.344188799994</v>
      </c>
      <c r="E16" s="2" t="s">
        <v>379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D12-D25+D246+D262</f>
        <v>51157.344188799994</v>
      </c>
      <c r="E17" s="2" t="s">
        <v>379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379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379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5390.218188800005</v>
      </c>
      <c r="E22" s="2" t="s">
        <v>379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непоср.'!$I$40</f>
        <v>0</v>
      </c>
      <c r="E23" s="2" t="s">
        <v>379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D22-D241</f>
        <v>-96885.30014422856</v>
      </c>
      <c r="E24" s="2" t="s">
        <v>379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непоср.'!$M$40</f>
        <v>8744.18</v>
      </c>
      <c r="E25" s="2" t="s">
        <v>379</v>
      </c>
    </row>
    <row r="26" spans="1:22" s="10" customFormat="1" ht="35.25" customHeight="1" x14ac:dyDescent="0.25">
      <c r="A26" s="47" t="s">
        <v>48</v>
      </c>
      <c r="B26" s="47"/>
      <c r="C26" s="47"/>
      <c r="D26" s="4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1">
        <f>E28</f>
        <v>5403.4560000000001</v>
      </c>
      <c r="E28" s="38">
        <f>'[3]2018 непоср.'!$U$40</f>
        <v>5403.4560000000001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4762.3680000000004</v>
      </c>
      <c r="E60" s="35">
        <f>'[3]2018 непоср.'!$P$40</f>
        <v>4762.3680000000004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379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7481.8</v>
      </c>
      <c r="E66" s="37">
        <v>7481.8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379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14.704795597484276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3660.4898000000003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[4]Лист1!$D$143</f>
        <v>3660.4898000000003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7.1943588836477987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9">
        <f>[5]восстан.вент!$O$135</f>
        <v>6180.66</v>
      </c>
      <c r="F77" s="20">
        <v>12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6180.66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515.05499999999995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137</v>
      </c>
      <c r="B83" s="19" t="s">
        <v>50</v>
      </c>
      <c r="C83" s="19" t="s">
        <v>7</v>
      </c>
      <c r="D83" s="19" t="s">
        <v>138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23">
        <f>E85+E89</f>
        <v>8483.2119999999995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7">
        <f>'[3]2018 непоср.'!$V$40</f>
        <v>2713.42</v>
      </c>
      <c r="F85" s="20" t="s">
        <v>379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5.332979559748428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5">
        <f>'[3]2018 непоср.'!$Z$40</f>
        <v>5769.7919999999995</v>
      </c>
      <c r="F89" s="20" t="s">
        <v>379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11.339999999999998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151</v>
      </c>
      <c r="B93" s="19" t="s">
        <v>50</v>
      </c>
      <c r="C93" s="19" t="s">
        <v>7</v>
      </c>
      <c r="D93" s="19" t="s">
        <v>152</v>
      </c>
      <c r="E93" s="37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27.76</v>
      </c>
      <c r="E94" s="37"/>
      <c r="F94" s="8">
        <v>51.4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4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7"/>
      <c r="F96" s="4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f>'[6]Выполненные работы 2018 г.'!$GW$125</f>
        <v>27.76</v>
      </c>
      <c r="F99" s="8">
        <f>F94</f>
        <v>51.4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f>E99/F99</f>
        <v>0.54007782101167323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167</v>
      </c>
      <c r="B103" s="19" t="s">
        <v>50</v>
      </c>
      <c r="C103" s="19" t="s">
        <v>7</v>
      </c>
      <c r="D103" s="19" t="s">
        <v>168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6697.6374514285717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9">
        <f>'[7]Уборка ступеней и площадок '!$LM$69</f>
        <v>0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5">
        <f>'[7]Сдвигание свежевыпавш.снега'!$AQ$69</f>
        <v>121.3488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0.23849999999999999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5">
        <f>'[7]Уборка контейнерных площадок'!$UY$69</f>
        <v>271.23401142857131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0.53308571428571405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7">
        <v>3031.52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5.9581761006289309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9">
        <f>'[7]Убор.двор.тер. очис нанос снег '!$MY$75</f>
        <v>38.957119999999996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7.6566666666666658E-2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7">
        <f>'[7]сбор и вывоз листвы'!$M$69</f>
        <v>866.4864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1.7030000000000001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5">
        <f>'[7]Посыпка пескосоляной смесью'!$BB$69</f>
        <v>62.836800000000004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0.1235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5">
        <f>'[7]Ликвид налед'!$X$69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5">
        <f>'[7]покос травы'!$M$69</f>
        <v>173.70432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375</v>
      </c>
      <c r="E153" s="37">
        <f>'[3]2018 непоср.'!$W$40</f>
        <v>184.45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0.36251965408805026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5">
        <v>1947.1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f>E157/E2</f>
        <v>3.8268474842767293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238</v>
      </c>
      <c r="B161" s="19" t="s">
        <v>50</v>
      </c>
      <c r="C161" s="19" t="s">
        <v>7</v>
      </c>
      <c r="D161" s="19" t="s">
        <v>239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E163+E167+E171+E175+E179+E183+E187+E191+E195</f>
        <v>20041.955081600001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7">
        <f>'[2]гук(2016)'!$FZ$39*12*'[2]гук(2016)'!$FZ$4</f>
        <v>1984.8450816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E163/E2</f>
        <v>3.9010319999999998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4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7">
        <v>864.2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4">
        <f>E175/E2</f>
        <v>1.6985062893081762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262</v>
      </c>
      <c r="B179" s="8" t="s">
        <v>55</v>
      </c>
      <c r="C179" s="8" t="s">
        <v>7</v>
      </c>
      <c r="D179" s="8" t="s">
        <v>263</v>
      </c>
      <c r="E179" s="37">
        <v>1516.36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264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265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266</v>
      </c>
      <c r="B182" s="8" t="s">
        <v>63</v>
      </c>
      <c r="C182" s="8" t="s">
        <v>15</v>
      </c>
      <c r="D182" s="24">
        <f>E179/E2</f>
        <v>2.9802672955974838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267</v>
      </c>
      <c r="B183" s="8" t="s">
        <v>55</v>
      </c>
      <c r="C183" s="8" t="s">
        <v>7</v>
      </c>
      <c r="D183" s="8" t="s">
        <v>268</v>
      </c>
      <c r="E183" s="37"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269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270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271</v>
      </c>
      <c r="B186" s="8" t="s">
        <v>63</v>
      </c>
      <c r="C186" s="8" t="s">
        <v>15</v>
      </c>
      <c r="D186" s="24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272</v>
      </c>
      <c r="B187" s="8" t="s">
        <v>55</v>
      </c>
      <c r="C187" s="8" t="s">
        <v>7</v>
      </c>
      <c r="D187" s="8" t="s">
        <v>273</v>
      </c>
      <c r="E187" s="37">
        <v>4263.93</v>
      </c>
      <c r="F187" s="37" t="s">
        <v>274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275</v>
      </c>
      <c r="B188" s="8" t="s">
        <v>58</v>
      </c>
      <c r="C188" s="8" t="s">
        <v>7</v>
      </c>
      <c r="D188" s="8" t="s">
        <v>112</v>
      </c>
      <c r="E188" s="37"/>
      <c r="F188" s="37" t="s">
        <v>61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276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277</v>
      </c>
      <c r="B190" s="8" t="s">
        <v>63</v>
      </c>
      <c r="C190" s="8" t="s">
        <v>15</v>
      </c>
      <c r="D190" s="24">
        <f>E187/E2</f>
        <v>8.380365566037737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278</v>
      </c>
      <c r="B191" s="8" t="s">
        <v>55</v>
      </c>
      <c r="C191" s="8" t="s">
        <v>7</v>
      </c>
      <c r="D191" s="8" t="s">
        <v>279</v>
      </c>
      <c r="E191" s="37">
        <v>11412.62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280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281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282</v>
      </c>
      <c r="B194" s="8" t="s">
        <v>63</v>
      </c>
      <c r="C194" s="8" t="s">
        <v>15</v>
      </c>
      <c r="D194" s="24">
        <f>E191/E2</f>
        <v>22.430463836477987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283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6" t="s">
        <v>284</v>
      </c>
      <c r="B199" s="19" t="s">
        <v>50</v>
      </c>
      <c r="C199" s="19" t="s">
        <v>7</v>
      </c>
      <c r="D199" s="19" t="s">
        <v>285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286</v>
      </c>
      <c r="B200" s="8" t="s">
        <v>53</v>
      </c>
      <c r="C200" s="8" t="s">
        <v>15</v>
      </c>
      <c r="D200" s="8">
        <f>E201+E205+E209+E213+E217+E221+E225+E229+E233+E237</f>
        <v>39536.18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287</v>
      </c>
      <c r="B201" s="8" t="s">
        <v>55</v>
      </c>
      <c r="C201" s="8" t="s">
        <v>7</v>
      </c>
      <c r="D201" s="8" t="s">
        <v>288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289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290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291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292</v>
      </c>
      <c r="B205" s="8" t="s">
        <v>55</v>
      </c>
      <c r="C205" s="8" t="s">
        <v>7</v>
      </c>
      <c r="D205" s="8" t="s">
        <v>293</v>
      </c>
      <c r="E205" s="37">
        <v>16393.04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294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295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296</v>
      </c>
      <c r="B208" s="8" t="s">
        <v>63</v>
      </c>
      <c r="C208" s="8" t="s">
        <v>15</v>
      </c>
      <c r="D208" s="24">
        <f>E205/E2</f>
        <v>32.219025157232707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297</v>
      </c>
      <c r="B209" s="8" t="s">
        <v>55</v>
      </c>
      <c r="C209" s="8" t="s">
        <v>7</v>
      </c>
      <c r="D209" s="8" t="s">
        <v>298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299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300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301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302</v>
      </c>
      <c r="B213" s="8" t="s">
        <v>55</v>
      </c>
      <c r="C213" s="8" t="s">
        <v>7</v>
      </c>
      <c r="D213" s="8" t="s">
        <v>303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304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305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306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307</v>
      </c>
      <c r="B217" s="8" t="s">
        <v>55</v>
      </c>
      <c r="C217" s="8" t="s">
        <v>7</v>
      </c>
      <c r="D217" s="8" t="s">
        <v>308</v>
      </c>
      <c r="E217" s="37">
        <v>13589.73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309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310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311</v>
      </c>
      <c r="B220" s="8" t="s">
        <v>63</v>
      </c>
      <c r="C220" s="8" t="s">
        <v>15</v>
      </c>
      <c r="D220" s="24">
        <f>E217/E2</f>
        <v>26.709374999999998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312</v>
      </c>
      <c r="B221" s="8" t="s">
        <v>55</v>
      </c>
      <c r="C221" s="8" t="s">
        <v>7</v>
      </c>
      <c r="D221" s="8" t="s">
        <v>313</v>
      </c>
      <c r="E221" s="37">
        <v>4710.6499999999996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314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315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316</v>
      </c>
      <c r="B224" s="8" t="s">
        <v>63</v>
      </c>
      <c r="C224" s="8" t="s">
        <v>15</v>
      </c>
      <c r="D224" s="24">
        <f>E221/E2</f>
        <v>9.2583529874213824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317</v>
      </c>
      <c r="B225" s="8" t="s">
        <v>55</v>
      </c>
      <c r="C225" s="8" t="s">
        <v>7</v>
      </c>
      <c r="D225" s="8" t="s">
        <v>318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319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320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321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322</v>
      </c>
      <c r="B229" s="8" t="s">
        <v>55</v>
      </c>
      <c r="C229" s="8" t="s">
        <v>7</v>
      </c>
      <c r="D229" s="8" t="s">
        <v>323</v>
      </c>
      <c r="E229" s="37">
        <v>4842.76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324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325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326</v>
      </c>
      <c r="B232" s="8" t="s">
        <v>63</v>
      </c>
      <c r="C232" s="8" t="s">
        <v>15</v>
      </c>
      <c r="D232" s="24">
        <f>E229/E2</f>
        <v>9.518003144654088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327</v>
      </c>
      <c r="B233" s="8" t="s">
        <v>55</v>
      </c>
      <c r="C233" s="8" t="s">
        <v>7</v>
      </c>
      <c r="D233" s="8" t="s">
        <v>328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329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330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331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332</v>
      </c>
      <c r="B237" s="8" t="s">
        <v>55</v>
      </c>
      <c r="C237" s="8" t="s">
        <v>7</v>
      </c>
      <c r="D237" s="8" t="s">
        <v>333</v>
      </c>
      <c r="E237" s="37">
        <v>0</v>
      </c>
      <c r="F237" s="37" t="s">
        <v>334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335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336</v>
      </c>
      <c r="B239" s="8" t="s">
        <v>3</v>
      </c>
      <c r="C239" s="8" t="s">
        <v>7</v>
      </c>
      <c r="D239" s="8" t="s">
        <v>337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338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339</v>
      </c>
      <c r="C241" s="8" t="s">
        <v>15</v>
      </c>
      <c r="D241" s="30">
        <f>SUM(D84,D28,D34,D60,D66,D72,D78,D94,D104,D162,D200)</f>
        <v>102275.51833302857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6" t="s">
        <v>340</v>
      </c>
      <c r="B242" s="46"/>
      <c r="C242" s="46"/>
      <c r="D242" s="46"/>
    </row>
    <row r="243" spans="1:22" x14ac:dyDescent="0.25">
      <c r="A243" s="6" t="s">
        <v>341</v>
      </c>
      <c r="B243" s="7" t="s">
        <v>342</v>
      </c>
      <c r="C243" s="7" t="s">
        <v>343</v>
      </c>
      <c r="D243" s="7">
        <f>'[3]2018 непоср.'!$AA$40</f>
        <v>0</v>
      </c>
      <c r="E243" s="2" t="s">
        <v>379</v>
      </c>
    </row>
    <row r="244" spans="1:22" x14ac:dyDescent="0.25">
      <c r="A244" s="6" t="s">
        <v>344</v>
      </c>
      <c r="B244" s="7" t="s">
        <v>345</v>
      </c>
      <c r="C244" s="7" t="s">
        <v>343</v>
      </c>
      <c r="D244" s="7">
        <f>'[3]2018 непоср.'!$AB$40</f>
        <v>0</v>
      </c>
      <c r="E244" s="2" t="s">
        <v>379</v>
      </c>
    </row>
    <row r="245" spans="1:22" x14ac:dyDescent="0.25">
      <c r="A245" s="6" t="s">
        <v>346</v>
      </c>
      <c r="B245" s="7" t="s">
        <v>347</v>
      </c>
      <c r="C245" s="7" t="s">
        <v>343</v>
      </c>
      <c r="D245" s="7">
        <f>'[3]2018 непоср.'!$AC$40</f>
        <v>0</v>
      </c>
      <c r="E245" s="2" t="s">
        <v>379</v>
      </c>
    </row>
    <row r="246" spans="1:22" x14ac:dyDescent="0.25">
      <c r="A246" s="6" t="s">
        <v>348</v>
      </c>
      <c r="B246" s="7" t="s">
        <v>349</v>
      </c>
      <c r="C246" s="7" t="s">
        <v>15</v>
      </c>
      <c r="D246" s="7">
        <f>'[3]2018 непоср.'!$AD$40</f>
        <v>-16229.19</v>
      </c>
      <c r="E246" s="2" t="s">
        <v>379</v>
      </c>
    </row>
    <row r="247" spans="1:22" x14ac:dyDescent="0.25">
      <c r="A247" s="46" t="s">
        <v>350</v>
      </c>
      <c r="B247" s="46"/>
      <c r="C247" s="46"/>
      <c r="D247" s="46"/>
    </row>
    <row r="248" spans="1:22" ht="31.5" x14ac:dyDescent="0.25">
      <c r="A248" s="6" t="s">
        <v>351</v>
      </c>
      <c r="B248" s="7" t="s">
        <v>14</v>
      </c>
      <c r="C248" s="7" t="s">
        <v>15</v>
      </c>
      <c r="D248" s="7">
        <v>0</v>
      </c>
      <c r="E248" s="2" t="s">
        <v>352</v>
      </c>
    </row>
    <row r="249" spans="1:22" ht="31.5" x14ac:dyDescent="0.25">
      <c r="A249" s="6" t="s">
        <v>353</v>
      </c>
      <c r="B249" s="7" t="s">
        <v>17</v>
      </c>
      <c r="C249" s="7" t="s">
        <v>15</v>
      </c>
      <c r="D249" s="7">
        <v>0</v>
      </c>
      <c r="E249" s="2" t="s">
        <v>352</v>
      </c>
    </row>
    <row r="250" spans="1:22" ht="31.5" x14ac:dyDescent="0.25">
      <c r="A250" s="6" t="s">
        <v>354</v>
      </c>
      <c r="B250" s="7" t="s">
        <v>19</v>
      </c>
      <c r="C250" s="7" t="s">
        <v>15</v>
      </c>
      <c r="D250" s="7">
        <v>0</v>
      </c>
      <c r="E250" s="2" t="s">
        <v>352</v>
      </c>
    </row>
    <row r="251" spans="1:22" ht="31.5" x14ac:dyDescent="0.25">
      <c r="A251" s="6" t="s">
        <v>355</v>
      </c>
      <c r="B251" s="7" t="s">
        <v>43</v>
      </c>
      <c r="C251" s="7" t="s">
        <v>15</v>
      </c>
      <c r="D251" s="7">
        <v>0</v>
      </c>
      <c r="E251" s="2" t="s">
        <v>352</v>
      </c>
    </row>
    <row r="252" spans="1:22" ht="31.5" x14ac:dyDescent="0.25">
      <c r="A252" s="6" t="s">
        <v>356</v>
      </c>
      <c r="B252" s="7" t="s">
        <v>357</v>
      </c>
      <c r="C252" s="7" t="s">
        <v>15</v>
      </c>
      <c r="D252" s="7">
        <v>0</v>
      </c>
      <c r="E252" s="2" t="s">
        <v>352</v>
      </c>
    </row>
    <row r="253" spans="1:22" ht="31.5" x14ac:dyDescent="0.25">
      <c r="A253" s="6" t="s">
        <v>358</v>
      </c>
      <c r="B253" s="7" t="s">
        <v>47</v>
      </c>
      <c r="C253" s="7" t="s">
        <v>15</v>
      </c>
      <c r="D253" s="7">
        <v>0</v>
      </c>
      <c r="E253" s="2" t="s">
        <v>352</v>
      </c>
    </row>
    <row r="254" spans="1:22" x14ac:dyDescent="0.25">
      <c r="A254" s="46" t="s">
        <v>359</v>
      </c>
      <c r="B254" s="46"/>
      <c r="C254" s="46"/>
      <c r="D254" s="46"/>
      <c r="E254" s="31"/>
    </row>
    <row r="255" spans="1:22" ht="31.5" x14ac:dyDescent="0.25">
      <c r="A255" s="6" t="s">
        <v>360</v>
      </c>
      <c r="B255" s="7" t="s">
        <v>342</v>
      </c>
      <c r="C255" s="7" t="s">
        <v>343</v>
      </c>
      <c r="D255" s="7">
        <v>0</v>
      </c>
      <c r="E255" s="2" t="s">
        <v>352</v>
      </c>
    </row>
    <row r="256" spans="1:22" ht="31.5" x14ac:dyDescent="0.25">
      <c r="A256" s="6" t="s">
        <v>361</v>
      </c>
      <c r="B256" s="7" t="s">
        <v>345</v>
      </c>
      <c r="C256" s="7" t="s">
        <v>343</v>
      </c>
      <c r="D256" s="7">
        <v>0</v>
      </c>
      <c r="E256" s="2" t="s">
        <v>352</v>
      </c>
    </row>
    <row r="257" spans="1:5" ht="31.5" x14ac:dyDescent="0.25">
      <c r="A257" s="6" t="s">
        <v>362</v>
      </c>
      <c r="B257" s="7" t="s">
        <v>363</v>
      </c>
      <c r="C257" s="7" t="s">
        <v>343</v>
      </c>
      <c r="D257" s="7">
        <v>0</v>
      </c>
      <c r="E257" s="2" t="s">
        <v>352</v>
      </c>
    </row>
    <row r="258" spans="1:5" ht="31.5" x14ac:dyDescent="0.25">
      <c r="A258" s="6" t="s">
        <v>364</v>
      </c>
      <c r="B258" s="7" t="s">
        <v>349</v>
      </c>
      <c r="C258" s="7" t="s">
        <v>15</v>
      </c>
      <c r="D258" s="7">
        <v>0</v>
      </c>
      <c r="E258" s="2" t="s">
        <v>352</v>
      </c>
    </row>
    <row r="259" spans="1:5" x14ac:dyDescent="0.25">
      <c r="A259" s="46" t="s">
        <v>365</v>
      </c>
      <c r="B259" s="46"/>
      <c r="C259" s="46"/>
      <c r="D259" s="46"/>
    </row>
    <row r="260" spans="1:5" x14ac:dyDescent="0.25">
      <c r="A260" s="6" t="s">
        <v>366</v>
      </c>
      <c r="B260" s="7" t="s">
        <v>367</v>
      </c>
      <c r="C260" s="7" t="s">
        <v>343</v>
      </c>
      <c r="D260" s="7">
        <v>0</v>
      </c>
      <c r="E260" s="2" t="s">
        <v>368</v>
      </c>
    </row>
    <row r="261" spans="1:5" x14ac:dyDescent="0.25">
      <c r="A261" s="6" t="s">
        <v>369</v>
      </c>
      <c r="B261" s="7" t="s">
        <v>370</v>
      </c>
      <c r="C261" s="7" t="s">
        <v>343</v>
      </c>
      <c r="D261" s="7">
        <v>0</v>
      </c>
      <c r="E261" s="2" t="s">
        <v>368</v>
      </c>
    </row>
    <row r="262" spans="1:5" ht="31.5" x14ac:dyDescent="0.25">
      <c r="A262" s="6" t="s">
        <v>371</v>
      </c>
      <c r="B262" s="7" t="s">
        <v>372</v>
      </c>
      <c r="C262" s="7" t="s">
        <v>15</v>
      </c>
      <c r="D262" s="7">
        <v>0</v>
      </c>
      <c r="E262" s="2" t="s">
        <v>368</v>
      </c>
    </row>
    <row r="266" spans="1:5" x14ac:dyDescent="0.25">
      <c r="A266" s="44" t="s">
        <v>373</v>
      </c>
      <c r="B266" s="44"/>
      <c r="D266" s="32" t="s">
        <v>374</v>
      </c>
    </row>
  </sheetData>
  <mergeCells count="9">
    <mergeCell ref="A266:B266"/>
    <mergeCell ref="A2:D2"/>
    <mergeCell ref="A8:D8"/>
    <mergeCell ref="A26:D2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2019-04-09T08:27:52Z</dcterms:modified>
</cp:coreProperties>
</file>