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Лист1!$A$1:$E$266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5" i="1"/>
  <c r="D244" i="1"/>
  <c r="D243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15" i="1"/>
  <c r="D14" i="1"/>
  <c r="D13" i="1"/>
  <c r="D11" i="1"/>
  <c r="D10" i="1"/>
  <c r="D9" i="1"/>
  <c r="D25" i="1" l="1"/>
  <c r="D23" i="1"/>
  <c r="D72" i="1"/>
  <c r="D156" i="1"/>
  <c r="D166" i="1" l="1"/>
  <c r="D160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<sst xmlns="http://schemas.openxmlformats.org/spreadsheetml/2006/main" count="960" uniqueCount="381">
  <si>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</si>
  <si>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</si>
  <si>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</si>
  <si>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</si>
  <si>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</si>
  <si>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</si>
  <si>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</si>
  <si>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</si>
  <si>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</si>
  <si>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</si>
  <si>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</si>
  <si>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</si>
  <si>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</si>
  <si>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</si>
  <si>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</si>
  <si>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</si>
  <si>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</si>
  <si>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</si>
  <si>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</si>
  <si>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</si>
  <si>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</si>
  <si>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</si>
  <si>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</si>
  <si>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</si>
  <si>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</si>
  <si>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</si>
  <si>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</si>
  <si>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</si>
  <si>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</si>
  <si>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</si>
  <si>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</si>
  <si>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</si>
  <si>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</si>
  <si>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</si>
  <si>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</si>
  <si>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</si>
  <si>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</si>
  <si>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</si>
  <si>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</si>
  <si>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</si>
  <si>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</si>
  <si>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</si>
  <si>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</si>
  <si>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</si>
  <si>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</si>
  <si>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</si>
  <si>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</si>
  <si>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</si>
  <si>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</si>
  <si>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</si>
  <si>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</si>
  <si>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</si>
  <si>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</si>
  <si>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</si>
  <si>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</si>
  <si>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</si>
  <si>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</si>
  <si>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</si>
  <si>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</si>
  <si>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</si>
  <si>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</si>
  <si>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</si>
  <si>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</si>
  <si>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</si>
  <si>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</si>
  <si>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</si>
  <si>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</si>
  <si>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</si>
  <si>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</si>
  <si>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</si>
  <si>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</si>
  <si>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</si>
  <si>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</si>
  <si>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</si>
  <si>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</si>
  <si>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</si>
  <si>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</si>
  <si>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</si>
  <si>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</si>
  <si>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</si>
  <si>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</si>
  <si>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</si>
  <si>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</si>
  <si>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</si>
  <si>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</si>
  <si>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</si>
  <si>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</si>
  <si>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</si>
  <si>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</si>
  <si>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</si>
  <si>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</si>
  <si>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</si>
  <si>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</si>
  <si>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</si>
  <si>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</si>
  <si>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</si>
  <si>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</si>
  <si>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</si>
  <si>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</si>
  <si>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</si>
  <si>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</si>
  <si>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</si>
  <si>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</si>
  <si>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</si>
  <si>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</si>
  <si>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</si>
  <si>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</si>
  <si>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</si>
  <si>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</si>
  <si>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</si>
  <si>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</si>
  <si>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</si>
  <si>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</si>
  <si>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</si>
  <si>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</si>
  <si>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</si>
  <si>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</si>
  <si>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</si>
  <si>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</si>
  <si>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</si>
  <si>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</si>
  <si>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</si>
  <si>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</si>
  <si>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</si>
  <si>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</si>
  <si>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</si>
  <si>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</si>
  <si>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</si>
  <si>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</si>
  <si>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</si>
  <si>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</si>
  <si>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</si>
  <si>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</si>
  <si>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</si>
  <si>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</si>
  <si>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</si>
  <si>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</si>
  <si>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</si>
  <si>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</si>
  <si>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</si>
  <si>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</si>
  <si>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</si>
  <si>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</si>
  <si>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</si>
  <si>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</si>
  <si>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</si>
  <si>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</si>
  <si>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</si>
  <si>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</si>
  <si>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</si>
  <si>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</si>
  <si>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</si>
  <si>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</si>
  <si>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</si>
  <si>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</si>
  <si>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</si>
  <si>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</si>
  <si>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</si>
  <si>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</si>
  <si>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</si>
  <si>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</si>
  <si>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</si>
  <si>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</si>
  <si>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</si>
  <si>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</si>
  <si>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</si>
  <si>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</si>
  <si>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</si>
  <si>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</si>
  <si>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</si>
  <si>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</si>
  <si>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</si>
  <si>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</si>
  <si>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</si>
  <si>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</si>
  <si>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</si>
  <si>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</si>
  <si>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</si>
  <si>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</si>
  <si>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</si>
  <si>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</si>
  <si>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</si>
  <si>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</si>
  <si>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</si>
  <si>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</si>
  <si>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</si>
  <si>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</si>
  <si>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</si>
  <si>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</si>
  <si>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</si>
  <si>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</si>
  <si>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</si>
  <si>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</si>
  <si>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</si>
  <si>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</si>
  <si>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</si>
  <si>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</si>
  <si>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</si>
  <si>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</si>
  <si>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</si>
  <si>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</si>
  <si>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</si>
  <si>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</si>
  <si>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</si>
  <si>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</si>
  <si>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</si>
  <si>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</si>
  <si>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</si>
  <si>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</si>
  <si>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</si>
  <si>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</si>
  <si>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</si>
  <si>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</si>
  <si>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</si>
  <si>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</si>
  <si>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</si>
  <si>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</si>
  <si>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</si>
  <si>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</si>
  <si>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</si>
  <si>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</si>
  <si>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</si>
  <si>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</si>
  <si>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</si>
  <si>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</si>
  <si>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</si>
  <si>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</si>
  <si>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</si>
  <si>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</si>
  <si>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</si>
  <si>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</si>
  <si>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</si>
  <si>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</si>
  <si>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</si>
  <si>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</si>
  <si>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</si>
  <si>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</si>
  <si>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</si>
  <si>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</si>
  <si>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</si>
  <si>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</si>
  <si>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</si>
  <si>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</si>
  <si>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</si>
  <si>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</si>
  <si>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</si>
  <si>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</si>
  <si>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</si>
  <si>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</si>
  <si>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</si>
  <si>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</si>
  <si>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</si>
  <si>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</si>
  <si>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</si>
  <si>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</si>
  <si>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</si>
  <si>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</si>
  <si>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</si>
  <si>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</si>
  <si>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</si>
  <si>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</si>
  <si>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</si>
  <si>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</si>
  <si>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</si>
  <si>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</si>
  <si>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</si>
  <si>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</si>
  <si>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</si>
  <si>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</si>
  <si>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</si>
  <si>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</si>
  <si>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</si>
  <si>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</si>
  <si>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</si>
  <si>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</si>
  <si>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</si>
  <si>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</si>
  <si>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</si>
  <si>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</si>
  <si>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</si>
  <si>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</si>
  <si>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</si>
  <si>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</si>
  <si>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</si>
  <si>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</si>
  <si>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</si>
  <si>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</si>
  <si>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</si>
  <si>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</si>
  <si>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</si>
  <si>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</si>
  <si>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</si>
  <si>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</si>
  <si>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</si>
  <si>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</si>
  <si>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</si>
  <si>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</si>
  <si>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</si>
  <si>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</si>
  <si>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</si>
  <si>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</si>
  <si>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</si>
  <si>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</si>
  <si>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</si>
  <si>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</si>
  <si>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</si>
  <si>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</si>
  <si>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</si>
  <si>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</si>
  <si>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</si>
  <si>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</si>
  <si>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</si>
  <si>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</si>
  <si>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</si>
  <si>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</si>
  <si>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</si>
  <si>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</si>
  <si>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</si>
  <si>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</si>
  <si>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</si>
  <si>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</si>
  <si>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</si>
  <si>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</si>
  <si>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</si>
  <si>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</si>
  <si>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</si>
  <si>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</si>
  <si>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</si>
  <si>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</si>
  <si>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</si>
  <si>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</si>
  <si>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</si>
  <si>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</si>
  <si>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</si>
  <si>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</si>
  <si>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</si>
  <si>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</si>
  <si>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</si>
  <si>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</si>
  <si>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</si>
  <si>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</si>
  <si>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</si>
  <si>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</si>
  <si>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</si>
  <si>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</si>
  <si>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</si>
  <si>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</si>
  <si>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</si>
  <si>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</si>
  <si>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</si>
  <si>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</si>
  <si>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</si>
  <si>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</si>
  <si>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</si>
  <si>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</si>
  <si>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</si>
  <si>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</si>
  <si>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</si>
  <si>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</si>
  <si>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</si>
  <si>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</si>
  <si>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</si>
  <si>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</si>
  <si>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</si>
  <si>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</si>
  <si>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</si>
  <si>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</si>
  <si>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</si>
  <si>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</si>
  <si>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</si>
  <si>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</si>
  <si>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</si>
  <si>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</si>
  <si>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</si>
  <si>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</si>
  <si>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</si>
  <si>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</si>
  <si>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</si>
  <si>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</si>
  <si>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</si>
  <si>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 61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</si>
</sst>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-9805.6008000000074</v>
          </cell>
        </row>
        <row r="25">
          <cell r="D25">
            <v>1072.8800000000001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W4">
            <v>402.4</v>
          </cell>
        </row>
        <row r="39">
          <cell r="FW39">
            <v>0.57599400000000001</v>
          </cell>
        </row>
        <row r="123">
          <cell r="FW123">
            <v>22926.509827199996</v>
          </cell>
        </row>
        <row r="124">
          <cell r="FW124">
            <v>31332.422092800003</v>
          </cell>
        </row>
        <row r="125">
          <cell r="FW125">
            <v>5917.2115199999998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6">
          <cell r="I36">
            <v>4719.96</v>
          </cell>
          <cell r="M36">
            <v>38804.639999999999</v>
          </cell>
        </row>
        <row r="37">
          <cell r="P37">
            <v>3207.6719999999996</v>
          </cell>
          <cell r="U37">
            <v>3639.4739999999997</v>
          </cell>
          <cell r="V37">
            <v>2145.9899999999998</v>
          </cell>
          <cell r="W37">
            <v>145.87</v>
          </cell>
          <cell r="Z37">
            <v>3886.2179999999998</v>
          </cell>
          <cell r="AD37">
            <v>-4482.4799999999996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0">
          <cell r="D140">
            <v>2615.116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33">
          <cell r="B133">
            <v>333.77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2">
          <cell r="GW1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2">
          <cell r="MY72">
            <v>2935.8920045714285</v>
          </cell>
        </row>
      </sheetData>
      <sheetData sheetId="1">
        <row r="66">
          <cell r="AQ66">
            <v>1151.6687999999999</v>
          </cell>
        </row>
      </sheetData>
      <sheetData sheetId="2">
        <row r="72">
          <cell r="JU72">
            <v>3668.3301371428579</v>
          </cell>
        </row>
      </sheetData>
      <sheetData sheetId="3">
        <row r="66">
          <cell r="LM66">
            <v>14.826715428571429</v>
          </cell>
        </row>
      </sheetData>
      <sheetData sheetId="4">
        <row r="66">
          <cell r="X66">
            <v>0</v>
          </cell>
        </row>
      </sheetData>
      <sheetData sheetId="5">
        <row r="66">
          <cell r="BB66">
            <v>447.26760000000002</v>
          </cell>
        </row>
      </sheetData>
      <sheetData sheetId="6">
        <row r="66">
          <cell r="UY66">
            <v>313.55697828571431</v>
          </cell>
        </row>
      </sheetData>
      <sheetData sheetId="7"/>
      <sheetData sheetId="8">
        <row r="66">
          <cell r="M66">
            <v>0</v>
          </cell>
        </row>
      </sheetData>
      <sheetData sheetId="9">
        <row r="66">
          <cell r="M66">
            <v>137.37935999999999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6.71093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380</v>
      </c>
      <c r="B2" s="46"/>
      <c r="C2" s="46"/>
      <c r="D2" s="46"/>
      <c r="E2" s="2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375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376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377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-9805.6008000000074</v>
      </c>
      <c r="E10" s="2" t="s">
        <v>378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1072.8800000000001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60176.14344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'[2]гук(2016)'!$FW$124</f>
        <v>31332.422092800003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'[2]гук(2016)'!$FW$123</f>
        <v>22926.509827199996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'[2]гук(2016)'!$FW$125</f>
        <v>5917.2115199999998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16889.023440000001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D12-D25+D246+D262</f>
        <v>16889.023440000001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378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378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D16+D10+D9</f>
        <v>7083.4226399999934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41">
        <f>'[3]2018 непоср.'!$I$36</f>
        <v>4719.96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41">
        <f>D22-D249</f>
        <v>7083.4226399999934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непоср.'!$M$36</f>
        <v>38804.639999999999</v>
      </c>
      <c r="E25" s="2" t="s">
        <v>378</v>
      </c>
    </row>
    <row r="26" spans="1:22" s="10" customFormat="1" ht="35.25" customHeight="1" x14ac:dyDescent="0.25">
      <c r="A26" s="48" t="s">
        <v>48</v>
      </c>
      <c r="B26" s="48"/>
      <c r="C26" s="48"/>
      <c r="D26" s="4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2">
        <f>E28</f>
        <v>3639.4739999999997</v>
      </c>
      <c r="E28" s="38">
        <f>'[3]2018 непоср.'!$U$37</f>
        <v>3639.4739999999997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3">
        <f>E28/E2</f>
        <v>9.0444184890656061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4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4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3207.6719999999996</v>
      </c>
      <c r="E60" s="35">
        <f>'[3]2018 непоср.'!$P$37</f>
        <v>3207.6719999999996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378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7.971351888667991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5917.21</v>
      </c>
      <c r="E66" s="37">
        <v>5917.21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14.704796222664017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2615.116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4">
        <f>[4]Лист1!$D$140</f>
        <v>2615.116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6.4987972166998018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5">
        <f>[5]дымивент!$B$133</f>
        <v>333.77</v>
      </c>
      <c r="F77" s="20">
        <v>7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333.77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47.681428571428569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23">
        <f>E85+E89</f>
        <v>6032.2079999999996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непоср.'!$V$37</f>
        <v>2145.9899999999998</v>
      </c>
      <c r="F85" s="20" t="s">
        <v>378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5.3329771371769379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непоср.'!$Z$37</f>
        <v>3886.2179999999998</v>
      </c>
      <c r="F89" s="20" t="s">
        <v>378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9.6575994035785282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0</v>
      </c>
      <c r="E94" s="37"/>
      <c r="F94" s="8"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9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9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г.'!$GW$122</f>
        <v>0</v>
      </c>
      <c r="F99" s="8">
        <f>F94</f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v>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8814.7915954285727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4">
        <f>'[7]Уборка ступеней и площадок '!$LM$66</f>
        <v>14.826715428571429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3.6845714285714287E-2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свежевыпавш.снега'!$AQ$66</f>
        <v>1151.6687999999999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2.8620000000000001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площадок'!$UY$66</f>
        <v>313.55697828571431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0.77921714285714294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4">
        <f>'[7]Уборка грунта'!$JU$72</f>
        <v>3668.3301371428579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9.1161285714285736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4">
        <f>'[7]Убор.двор.тер. очис нанос снег '!$MY$72</f>
        <v>2935.8920045714285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7.2959542857142861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листвы'!$M$66</f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смесью'!$BB$66</f>
        <v>447.26760000000002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1.1115000000000002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налед'!$X$66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травы'!$M$66</f>
        <v>137.37935999999999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374</v>
      </c>
      <c r="E153" s="34">
        <f>'[3]2018 непоср.'!$W$37</f>
        <v>145.87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0.36250000000000004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5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238</v>
      </c>
      <c r="B161" s="19" t="s">
        <v>50</v>
      </c>
      <c r="C161" s="19" t="s">
        <v>7</v>
      </c>
      <c r="D161" s="19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E163+E167+E171+E175+E179+E183+E187+E191+E195</f>
        <v>13106.539827199998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5">
        <f>'[2]гук(2016)'!$FW$39*12*'[2]гук(2016)'!$FW$4</f>
        <v>2781.3598271999995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E163/E2</f>
        <v>6.9119279999999987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7">
        <v>604.29999999999995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4">
        <f>E175/E2</f>
        <v>1.5017395626242545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7">
        <v>938.9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4">
        <f>E179/E2</f>
        <v>2.3332504970178927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269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270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271</v>
      </c>
      <c r="B186" s="8" t="s">
        <v>63</v>
      </c>
      <c r="C186" s="8" t="s">
        <v>15</v>
      </c>
      <c r="D186" s="24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272</v>
      </c>
      <c r="B187" s="8" t="s">
        <v>55</v>
      </c>
      <c r="C187" s="8" t="s">
        <v>7</v>
      </c>
      <c r="D187" s="8" t="s">
        <v>273</v>
      </c>
      <c r="E187" s="37">
        <v>4713.21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274</v>
      </c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275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276</v>
      </c>
      <c r="B190" s="8" t="s">
        <v>63</v>
      </c>
      <c r="C190" s="8" t="s">
        <v>15</v>
      </c>
      <c r="D190" s="24">
        <f>E187/E2</f>
        <v>11.712748508946323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277</v>
      </c>
      <c r="B191" s="8" t="s">
        <v>55</v>
      </c>
      <c r="C191" s="8" t="s">
        <v>7</v>
      </c>
      <c r="D191" s="8" t="s">
        <v>278</v>
      </c>
      <c r="E191" s="37">
        <v>4068.77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279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280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281</v>
      </c>
      <c r="B194" s="8" t="s">
        <v>63</v>
      </c>
      <c r="C194" s="8" t="s">
        <v>15</v>
      </c>
      <c r="D194" s="24">
        <f>E191/E2</f>
        <v>10.11125745526839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282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283</v>
      </c>
      <c r="B199" s="19" t="s">
        <v>50</v>
      </c>
      <c r="C199" s="19" t="s">
        <v>7</v>
      </c>
      <c r="D199" s="19" t="s">
        <v>284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285</v>
      </c>
      <c r="B200" s="8" t="s">
        <v>53</v>
      </c>
      <c r="C200" s="8" t="s">
        <v>15</v>
      </c>
      <c r="D200" s="8">
        <f>E201+E205+E209+E213+E217+E221+E225+E229+E233+E237</f>
        <v>5605.99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286</v>
      </c>
      <c r="B201" s="8" t="s">
        <v>55</v>
      </c>
      <c r="C201" s="8" t="s">
        <v>7</v>
      </c>
      <c r="D201" s="8" t="s">
        <v>287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288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289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290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291</v>
      </c>
      <c r="B205" s="8" t="s">
        <v>55</v>
      </c>
      <c r="C205" s="8" t="s">
        <v>7</v>
      </c>
      <c r="D205" s="8" t="s">
        <v>292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293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294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295</v>
      </c>
      <c r="B208" s="8" t="s">
        <v>63</v>
      </c>
      <c r="C208" s="8" t="s">
        <v>15</v>
      </c>
      <c r="D208" s="24">
        <f>E205/E2</f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296</v>
      </c>
      <c r="B209" s="8" t="s">
        <v>55</v>
      </c>
      <c r="C209" s="8" t="s">
        <v>7</v>
      </c>
      <c r="D209" s="8" t="s">
        <v>297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298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299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300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301</v>
      </c>
      <c r="B213" s="8" t="s">
        <v>55</v>
      </c>
      <c r="C213" s="8" t="s">
        <v>7</v>
      </c>
      <c r="D213" s="8" t="s">
        <v>302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303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304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305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306</v>
      </c>
      <c r="B217" s="8" t="s">
        <v>55</v>
      </c>
      <c r="C217" s="8" t="s">
        <v>7</v>
      </c>
      <c r="D217" s="8" t="s">
        <v>307</v>
      </c>
      <c r="E217" s="37">
        <v>4634.91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308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309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310</v>
      </c>
      <c r="B220" s="8" t="s">
        <v>63</v>
      </c>
      <c r="C220" s="8" t="s">
        <v>15</v>
      </c>
      <c r="D220" s="24">
        <f>E217/E2</f>
        <v>11.518166003976143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311</v>
      </c>
      <c r="B221" s="8" t="s">
        <v>55</v>
      </c>
      <c r="C221" s="8" t="s">
        <v>7</v>
      </c>
      <c r="D221" s="8" t="s">
        <v>312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313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314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315</v>
      </c>
      <c r="B224" s="8" t="s">
        <v>63</v>
      </c>
      <c r="C224" s="8" t="s">
        <v>15</v>
      </c>
      <c r="D224" s="24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316</v>
      </c>
      <c r="B225" s="8" t="s">
        <v>55</v>
      </c>
      <c r="C225" s="8" t="s">
        <v>7</v>
      </c>
      <c r="D225" s="8" t="s">
        <v>317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318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319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320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321</v>
      </c>
      <c r="B229" s="8" t="s">
        <v>55</v>
      </c>
      <c r="C229" s="8" t="s">
        <v>7</v>
      </c>
      <c r="D229" s="8" t="s">
        <v>322</v>
      </c>
      <c r="E229" s="37">
        <v>971.08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323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324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325</v>
      </c>
      <c r="B232" s="8" t="s">
        <v>63</v>
      </c>
      <c r="C232" s="8" t="s">
        <v>15</v>
      </c>
      <c r="D232" s="24">
        <f>E229/E2</f>
        <v>2.4132206759443342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326</v>
      </c>
      <c r="B233" s="8" t="s">
        <v>55</v>
      </c>
      <c r="C233" s="8" t="s">
        <v>7</v>
      </c>
      <c r="D233" s="8" t="s">
        <v>327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328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329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330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331</v>
      </c>
      <c r="B237" s="8" t="s">
        <v>55</v>
      </c>
      <c r="C237" s="8" t="s">
        <v>7</v>
      </c>
      <c r="D237" s="8" t="s">
        <v>332</v>
      </c>
      <c r="E237" s="37">
        <v>0</v>
      </c>
      <c r="F237" s="37" t="s">
        <v>333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334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335</v>
      </c>
      <c r="B239" s="8" t="s">
        <v>3</v>
      </c>
      <c r="C239" s="8" t="s">
        <v>7</v>
      </c>
      <c r="D239" s="8" t="s">
        <v>336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337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338</v>
      </c>
      <c r="C241" s="8" t="s">
        <v>15</v>
      </c>
      <c r="D241" s="30">
        <f>SUM(D84,D28,D34,D60,D66,D72,D78,D94,D104,D162,D200)</f>
        <v>49272.771422628568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7" t="s">
        <v>339</v>
      </c>
      <c r="B242" s="47"/>
      <c r="C242" s="47"/>
      <c r="D242" s="47"/>
    </row>
    <row r="243" spans="1:22" x14ac:dyDescent="0.25">
      <c r="A243" s="6" t="s">
        <v>340</v>
      </c>
      <c r="B243" s="7" t="s">
        <v>341</v>
      </c>
      <c r="C243" s="7" t="s">
        <v>342</v>
      </c>
      <c r="D243" s="7">
        <f>'[3]2018 непоср.'!$AA$37</f>
        <v>0</v>
      </c>
      <c r="E243" s="2" t="s">
        <v>378</v>
      </c>
    </row>
    <row r="244" spans="1:22" x14ac:dyDescent="0.25">
      <c r="A244" s="6" t="s">
        <v>343</v>
      </c>
      <c r="B244" s="7" t="s">
        <v>344</v>
      </c>
      <c r="C244" s="7" t="s">
        <v>342</v>
      </c>
      <c r="D244" s="7">
        <f>'[3]2018 непоср.'!$AB$37</f>
        <v>0</v>
      </c>
      <c r="E244" s="2" t="s">
        <v>378</v>
      </c>
    </row>
    <row r="245" spans="1:22" x14ac:dyDescent="0.25">
      <c r="A245" s="6" t="s">
        <v>345</v>
      </c>
      <c r="B245" s="7" t="s">
        <v>346</v>
      </c>
      <c r="C245" s="7" t="s">
        <v>342</v>
      </c>
      <c r="D245" s="7">
        <f>'[3]2018 непоср.'!$AC$37</f>
        <v>0</v>
      </c>
      <c r="E245" s="2" t="s">
        <v>378</v>
      </c>
    </row>
    <row r="246" spans="1:22" x14ac:dyDescent="0.25">
      <c r="A246" s="6" t="s">
        <v>347</v>
      </c>
      <c r="B246" s="7" t="s">
        <v>348</v>
      </c>
      <c r="C246" s="7" t="s">
        <v>15</v>
      </c>
      <c r="D246" s="7">
        <f>'[3]2018 непоср.'!$AD$37</f>
        <v>-4482.4799999999996</v>
      </c>
      <c r="E246" s="2" t="s">
        <v>378</v>
      </c>
    </row>
    <row r="247" spans="1:22" x14ac:dyDescent="0.25">
      <c r="A247" s="47" t="s">
        <v>349</v>
      </c>
      <c r="B247" s="47"/>
      <c r="C247" s="47"/>
      <c r="D247" s="47"/>
    </row>
    <row r="248" spans="1:22" ht="31.5" x14ac:dyDescent="0.25">
      <c r="A248" s="6" t="s">
        <v>350</v>
      </c>
      <c r="B248" s="7" t="s">
        <v>14</v>
      </c>
      <c r="C248" s="7" t="s">
        <v>15</v>
      </c>
      <c r="D248" s="7">
        <v>0</v>
      </c>
      <c r="E248" s="2" t="s">
        <v>351</v>
      </c>
    </row>
    <row r="249" spans="1:22" ht="31.5" x14ac:dyDescent="0.25">
      <c r="A249" s="6" t="s">
        <v>352</v>
      </c>
      <c r="B249" s="7" t="s">
        <v>17</v>
      </c>
      <c r="C249" s="7" t="s">
        <v>15</v>
      </c>
      <c r="D249" s="7">
        <v>0</v>
      </c>
      <c r="E249" s="2" t="s">
        <v>351</v>
      </c>
    </row>
    <row r="250" spans="1:22" ht="31.5" x14ac:dyDescent="0.25">
      <c r="A250" s="6" t="s">
        <v>353</v>
      </c>
      <c r="B250" s="7" t="s">
        <v>19</v>
      </c>
      <c r="C250" s="7" t="s">
        <v>15</v>
      </c>
      <c r="D250" s="7">
        <v>0</v>
      </c>
      <c r="E250" s="2" t="s">
        <v>351</v>
      </c>
    </row>
    <row r="251" spans="1:22" ht="31.5" x14ac:dyDescent="0.25">
      <c r="A251" s="6" t="s">
        <v>354</v>
      </c>
      <c r="B251" s="7" t="s">
        <v>43</v>
      </c>
      <c r="C251" s="7" t="s">
        <v>15</v>
      </c>
      <c r="D251" s="7">
        <v>0</v>
      </c>
      <c r="E251" s="2" t="s">
        <v>351</v>
      </c>
    </row>
    <row r="252" spans="1:22" ht="31.5" x14ac:dyDescent="0.25">
      <c r="A252" s="6" t="s">
        <v>355</v>
      </c>
      <c r="B252" s="7" t="s">
        <v>356</v>
      </c>
      <c r="C252" s="7" t="s">
        <v>15</v>
      </c>
      <c r="D252" s="7">
        <v>0</v>
      </c>
      <c r="E252" s="2" t="s">
        <v>351</v>
      </c>
    </row>
    <row r="253" spans="1:22" ht="31.5" x14ac:dyDescent="0.25">
      <c r="A253" s="6" t="s">
        <v>357</v>
      </c>
      <c r="B253" s="7" t="s">
        <v>47</v>
      </c>
      <c r="C253" s="7" t="s">
        <v>15</v>
      </c>
      <c r="D253" s="7">
        <v>0</v>
      </c>
      <c r="E253" s="2" t="s">
        <v>351</v>
      </c>
    </row>
    <row r="254" spans="1:22" x14ac:dyDescent="0.25">
      <c r="A254" s="47" t="s">
        <v>358</v>
      </c>
      <c r="B254" s="47"/>
      <c r="C254" s="47"/>
      <c r="D254" s="47"/>
      <c r="E254" s="31"/>
    </row>
    <row r="255" spans="1:22" ht="31.5" x14ac:dyDescent="0.25">
      <c r="A255" s="6" t="s">
        <v>359</v>
      </c>
      <c r="B255" s="7" t="s">
        <v>341</v>
      </c>
      <c r="C255" s="7" t="s">
        <v>342</v>
      </c>
      <c r="D255" s="7">
        <v>0</v>
      </c>
      <c r="E255" s="2" t="s">
        <v>351</v>
      </c>
    </row>
    <row r="256" spans="1:22" ht="31.5" x14ac:dyDescent="0.25">
      <c r="A256" s="6" t="s">
        <v>360</v>
      </c>
      <c r="B256" s="7" t="s">
        <v>344</v>
      </c>
      <c r="C256" s="7" t="s">
        <v>342</v>
      </c>
      <c r="D256" s="7">
        <v>0</v>
      </c>
      <c r="E256" s="2" t="s">
        <v>351</v>
      </c>
    </row>
    <row r="257" spans="1:5" ht="31.5" x14ac:dyDescent="0.25">
      <c r="A257" s="6" t="s">
        <v>361</v>
      </c>
      <c r="B257" s="7" t="s">
        <v>362</v>
      </c>
      <c r="C257" s="7" t="s">
        <v>342</v>
      </c>
      <c r="D257" s="7">
        <v>0</v>
      </c>
      <c r="E257" s="2" t="s">
        <v>351</v>
      </c>
    </row>
    <row r="258" spans="1:5" ht="31.5" x14ac:dyDescent="0.25">
      <c r="A258" s="6" t="s">
        <v>363</v>
      </c>
      <c r="B258" s="7" t="s">
        <v>348</v>
      </c>
      <c r="C258" s="7" t="s">
        <v>15</v>
      </c>
      <c r="D258" s="7">
        <v>0</v>
      </c>
      <c r="E258" s="2" t="s">
        <v>351</v>
      </c>
    </row>
    <row r="259" spans="1:5" x14ac:dyDescent="0.25">
      <c r="A259" s="47" t="s">
        <v>364</v>
      </c>
      <c r="B259" s="47"/>
      <c r="C259" s="47"/>
      <c r="D259" s="47"/>
    </row>
    <row r="260" spans="1:5" x14ac:dyDescent="0.25">
      <c r="A260" s="6" t="s">
        <v>365</v>
      </c>
      <c r="B260" s="7" t="s">
        <v>366</v>
      </c>
      <c r="C260" s="7" t="s">
        <v>342</v>
      </c>
      <c r="D260" s="7">
        <v>0</v>
      </c>
      <c r="E260" s="2" t="s">
        <v>367</v>
      </c>
    </row>
    <row r="261" spans="1:5" x14ac:dyDescent="0.25">
      <c r="A261" s="6" t="s">
        <v>368</v>
      </c>
      <c r="B261" s="7" t="s">
        <v>369</v>
      </c>
      <c r="C261" s="7" t="s">
        <v>342</v>
      </c>
      <c r="D261" s="7">
        <v>0</v>
      </c>
      <c r="E261" s="2" t="s">
        <v>367</v>
      </c>
    </row>
    <row r="262" spans="1:5" ht="31.5" x14ac:dyDescent="0.25">
      <c r="A262" s="6" t="s">
        <v>370</v>
      </c>
      <c r="B262" s="7" t="s">
        <v>371</v>
      </c>
      <c r="C262" s="7" t="s">
        <v>15</v>
      </c>
      <c r="D262" s="7">
        <v>0</v>
      </c>
      <c r="E262" s="2" t="s">
        <v>367</v>
      </c>
    </row>
    <row r="266" spans="1:5" x14ac:dyDescent="0.25">
      <c r="A266" s="45" t="s">
        <v>372</v>
      </c>
      <c r="B266" s="45"/>
      <c r="D266" s="32" t="s">
        <v>373</v>
      </c>
    </row>
  </sheetData>
  <mergeCells count="9">
    <mergeCell ref="A266:B266"/>
    <mergeCell ref="A2:D2"/>
    <mergeCell ref="A8:D8"/>
    <mergeCell ref="A26:D2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2019-04-09T08:24:06Z</dcterms:modified>
</cp:coreProperties>
</file>