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82" i="1" l="1"/>
  <c r="D23" i="1" l="1"/>
  <c r="D25" i="1"/>
  <c r="D246" i="1" l="1"/>
  <c r="D244" i="1"/>
  <c r="D243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2" i="1"/>
  <c r="E60" i="1"/>
  <c r="E28" i="1"/>
  <c r="D15" i="1" l="1"/>
  <c r="D14" i="1"/>
  <c r="D13" i="1"/>
  <c r="D11" i="1"/>
  <c r="D10" i="1"/>
  <c r="D9" i="1"/>
  <c r="D72" i="1" l="1"/>
  <c r="D156" i="1" l="1"/>
  <c r="D160" i="1" l="1"/>
  <c r="D166" i="1"/>
  <c r="E25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<sst xmlns="http://schemas.openxmlformats.org/spreadsheetml/2006/main" count="961" uniqueCount="383">
  <si>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</si>
  <si>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</si>
  <si>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</si>
  <si>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</si>
  <si>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</si>
  <si>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</si>
  <si>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</si>
  <si>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</si>
  <si>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</si>
  <si>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</si>
  <si>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</si>
  <si>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</si>
  <si>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</si>
  <si>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</si>
  <si>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</si>
  <si>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</si>
  <si>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</si>
  <si>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</si>
  <si>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</si>
  <si>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</si>
  <si>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</si>
  <si>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</si>
  <si>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</si>
  <si>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</si>
  <si>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</si>
  <si>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</si>
  <si>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</si>
  <si>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</si>
  <si>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</si>
  <si>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</si>
  <si>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</si>
  <si>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</si>
  <si>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</si>
  <si>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</si>
  <si>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</si>
  <si>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</si>
  <si>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</si>
  <si>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</si>
  <si>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</si>
  <si>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</si>
  <si>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</si>
  <si>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</si>
  <si>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</si>
  <si>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</si>
  <si>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</si>
  <si>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</si>
  <si>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</si>
  <si>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</si>
  <si>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</si>
  <si>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</si>
  <si>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</si>
  <si>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</si>
  <si>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</si>
  <si>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</si>
  <si>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</si>
  <si>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</si>
  <si>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</si>
  <si>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</si>
  <si>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</si>
  <si>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</si>
  <si>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</si>
  <si>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</si>
  <si>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</si>
  <si>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</si>
  <si>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</si>
  <si>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</si>
  <si>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</si>
  <si>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</si>
  <si>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</si>
  <si>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</si>
  <si>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</si>
  <si>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</si>
  <si>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</si>
  <si>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</si>
  <si>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</si>
  <si>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</si>
  <si>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</si>
  <si>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</si>
  <si>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</si>
  <si>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</si>
  <si>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</si>
  <si>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</si>
  <si>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</si>
  <si>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</si>
  <si>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</si>
  <si>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</si>
  <si>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</si>
  <si>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</si>
  <si>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</si>
  <si>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</si>
  <si>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</si>
  <si>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</si>
  <si>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</si>
  <si>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</si>
  <si>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</si>
  <si>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</si>
  <si>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</si>
  <si>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</si>
  <si>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</si>
  <si>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</si>
  <si>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</si>
  <si>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</si>
  <si>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</si>
  <si>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</si>
  <si>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</si>
  <si>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</si>
  <si>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</si>
  <si>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</si>
  <si>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</si>
  <si>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</si>
  <si>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</si>
  <si>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</si>
  <si>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</si>
  <si>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</si>
  <si>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</si>
  <si>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</si>
  <si>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</si>
  <si>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</si>
  <si>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</si>
  <si>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</si>
  <si>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</si>
  <si>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</si>
  <si>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</si>
  <si>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</si>
  <si>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</si>
  <si>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</si>
  <si>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</si>
  <si>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</si>
  <si>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</si>
  <si>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</si>
  <si>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</si>
  <si>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</si>
  <si>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</si>
  <si>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</si>
  <si>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</si>
  <si>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</si>
  <si>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</si>
  <si>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</si>
  <si>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</si>
  <si>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</si>
  <si>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</si>
  <si>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</si>
  <si>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</si>
  <si>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</si>
  <si>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</si>
  <si>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</si>
  <si>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</si>
  <si>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</si>
  <si>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</si>
  <si>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</si>
  <si>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</si>
  <si>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</si>
  <si>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</si>
  <si>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</si>
  <si>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</si>
  <si>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</si>
  <si>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</si>
  <si>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</si>
  <si>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</si>
  <si>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</si>
  <si>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</si>
  <si>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</si>
  <si>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</si>
  <si>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</si>
  <si>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</si>
  <si>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</si>
  <si>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</si>
  <si>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</si>
  <si>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</si>
  <si>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</si>
  <si>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</si>
  <si>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</si>
  <si>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</si>
  <si>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</si>
  <si>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</si>
  <si>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</si>
  <si>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</si>
  <si>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</si>
  <si>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</si>
  <si>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</si>
  <si>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</si>
  <si>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</si>
  <si>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</si>
  <si>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</si>
  <si>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</si>
  <si>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</si>
  <si>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</si>
  <si>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</si>
  <si>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</si>
  <si>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</si>
  <si>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</si>
  <si>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</si>
  <si>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</si>
  <si>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</si>
  <si>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</si>
  <si>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</si>
  <si>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</si>
  <si>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</si>
  <si>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</si>
  <si>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</si>
  <si>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</si>
  <si>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</si>
  <si>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</si>
  <si>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</si>
  <si>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</si>
  <si>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</si>
  <si>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</si>
  <si>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</si>
  <si>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</si>
  <si>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</si>
  <si>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</si>
  <si>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</si>
  <si>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</si>
  <si>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</si>
  <si>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</si>
  <si>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</si>
  <si>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</si>
  <si>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</si>
  <si>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</si>
  <si>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</si>
  <si>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</si>
  <si>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</si>
  <si>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</si>
  <si>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</si>
  <si>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</si>
  <si>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</si>
  <si>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</si>
  <si>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</si>
  <si>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</si>
  <si>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</si>
  <si>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</si>
  <si>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</si>
  <si>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</si>
  <si>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</si>
  <si>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</si>
  <si>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</si>
  <si>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</si>
  <si>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</si>
  <si>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</si>
  <si>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</si>
  <si>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</si>
  <si>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</si>
  <si>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</si>
  <si>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</si>
  <si>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</si>
  <si>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</si>
  <si>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</si>
  <si>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</si>
  <si>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</si>
  <si>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</si>
  <si>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</si>
  <si>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</si>
  <si>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</si>
  <si>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</si>
  <si>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</si>
  <si>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</si>
  <si>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</si>
  <si>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</si>
  <si>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</si>
  <si>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</si>
  <si>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</si>
  <si>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</si>
  <si>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</si>
  <si>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</si>
  <si>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</si>
  <si>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</si>
  <si>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</si>
  <si>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</si>
  <si>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</si>
  <si>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</si>
  <si>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</si>
  <si>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</si>
  <si>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</si>
  <si>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</si>
  <si>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</si>
  <si>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</si>
  <si>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</si>
  <si>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</si>
  <si>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</si>
  <si>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</si>
  <si>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</si>
  <si>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</si>
  <si>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</si>
  <si>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</si>
  <si>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</si>
  <si>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</si>
  <si>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</si>
  <si>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</si>
  <si>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</si>
  <si>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</si>
  <si>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</si>
  <si>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</si>
  <si>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</si>
  <si>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</si>
  <si>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</si>
  <si>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</si>
  <si>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</si>
  <si>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</si>
  <si>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</si>
  <si>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</si>
  <si>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</si>
  <si>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</si>
  <si>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</si>
  <si>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</si>
  <si>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</si>
  <si>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</si>
  <si>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</si>
  <si>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</si>
  <si>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</si>
  <si>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</si>
  <si>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</si>
  <si>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</si>
  <si>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</si>
  <si>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</si>
  <si>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</si>
  <si>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</si>
  <si>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</si>
  <si>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</si>
  <si>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</si>
  <si>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</si>
  <si>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</si>
  <si>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</si>
  <si>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</si>
  <si>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</si>
  <si>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</si>
  <si>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</si>
  <si>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</si>
  <si>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</si>
  <si>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</si>
  <si>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</si>
  <si>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</si>
  <si>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</si>
  <si>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</si>
  <si>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</si>
  <si>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</si>
  <si>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</si>
  <si>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</si>
  <si>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</si>
  <si>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</si>
  <si>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</si>
  <si>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</si>
  <si>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</si>
  <si>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</si>
  <si>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</si>
  <si>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</si>
  <si>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</si>
  <si>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</si>
  <si>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</si>
  <si>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</si>
  <si>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</si>
  <si>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</si>
  <si>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</si>
  <si>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</si>
  <si>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</si>
  <si>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</si>
  <si>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</si>
  <si>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</si>
  <si>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</si>
  <si>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</si>
  <si>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</si>
  <si>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</si>
  <si>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</si>
  <si>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</si>
  <si>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</si>
  <si>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</si>
  <si>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</si>
  <si>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</si>
  <si>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</si>
  <si>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</si>
  <si>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</si>
  <si>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</si>
  <si>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</si>
  <si>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</si>
  <si>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</si>
  <si>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</si>
  <si>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</si>
  <si>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</si>
  <si>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</si>
  <si>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</si>
  <si>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</si>
  <si>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</si>
  <si>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</si>
  <si>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№48        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</si>
</sst>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48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-13013.920000000013</v>
          </cell>
        </row>
        <row r="25">
          <cell r="D25">
            <v>20040.900000000001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N4">
            <v>630.1</v>
          </cell>
        </row>
        <row r="39">
          <cell r="GN39">
            <v>0.39977800000000002</v>
          </cell>
        </row>
        <row r="43">
          <cell r="GN43">
            <v>0.14250299999999999</v>
          </cell>
        </row>
        <row r="123">
          <cell r="GN123">
            <v>35630.045425199998</v>
          </cell>
        </row>
        <row r="124">
          <cell r="GN124">
            <v>49352.247286800004</v>
          </cell>
        </row>
        <row r="125">
          <cell r="GN125">
            <v>9265.4944800000012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1">
          <cell r="P11">
            <v>627.21599999999989</v>
          </cell>
          <cell r="U11">
            <v>760.39199999999994</v>
          </cell>
          <cell r="V11">
            <v>381.84</v>
          </cell>
          <cell r="W11">
            <v>25.96</v>
          </cell>
          <cell r="Z11">
            <v>811.94399999999996</v>
          </cell>
        </row>
        <row r="30">
          <cell r="I30">
            <v>0</v>
          </cell>
          <cell r="M30">
            <v>14421.71</v>
          </cell>
        </row>
        <row r="31">
          <cell r="AA31">
            <v>1</v>
          </cell>
          <cell r="AB31">
            <v>1</v>
          </cell>
          <cell r="AD31">
            <v>-18316.59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3">
          <cell r="D133">
            <v>3215.2049999999999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27">
          <cell r="B127">
            <v>572.22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5">
          <cell r="GW115">
            <v>57.62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7">
          <cell r="MY67">
            <v>658.86856571428586</v>
          </cell>
        </row>
      </sheetData>
      <sheetData sheetId="1">
        <row r="61">
          <cell r="AQ61">
            <v>751.39425000000006</v>
          </cell>
        </row>
      </sheetData>
      <sheetData sheetId="2">
        <row r="67">
          <cell r="JU67">
            <v>394.00333028571436</v>
          </cell>
        </row>
      </sheetData>
      <sheetData sheetId="3">
        <row r="61">
          <cell r="LM61">
            <v>23.21648457142858</v>
          </cell>
        </row>
      </sheetData>
      <sheetData sheetId="4">
        <row r="61">
          <cell r="X61">
            <v>0</v>
          </cell>
        </row>
      </sheetData>
      <sheetData sheetId="5">
        <row r="61">
          <cell r="BB61">
            <v>233.45205000000001</v>
          </cell>
        </row>
      </sheetData>
      <sheetData sheetId="6">
        <row r="61">
          <cell r="UY61">
            <v>490.98472171428557</v>
          </cell>
        </row>
      </sheetData>
      <sheetData sheetId="7"/>
      <sheetData sheetId="8">
        <row r="61">
          <cell r="M61">
            <v>1073.0603000000001</v>
          </cell>
        </row>
      </sheetData>
      <sheetData sheetId="9">
        <row r="61">
          <cell r="M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80" zoomScaleSheetLayoutView="80" workbookViewId="0">
      <selection activeCell="D72" sqref="D72"/>
    </sheetView>
  </sheetViews>
  <sheetFormatPr defaultRowHeight="15.75" x14ac:dyDescent="0.25"/>
  <cols>
    <col min="1" max="1" width="9.140625" style="1"/>
    <col min="2" max="2" width="62.42578125" style="2" customWidth="1"/>
    <col min="3" max="3" width="27.855468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382</v>
      </c>
      <c r="B2" s="44"/>
      <c r="C2" s="44"/>
      <c r="D2" s="44"/>
      <c r="E2" s="2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-13013.920000000013</v>
      </c>
      <c r="E10" s="2" t="s">
        <v>380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20040.900000000001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94247.787191999989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'[2]гук(2016)'!$GN$124</f>
        <v>49352.247286800004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'[2]гук(2016)'!$GN$123</f>
        <v>35630.045425199998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'[2]гук(2016)'!$GN$125</f>
        <v>9265.4944800000012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61509.487192000001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61509.487192000001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48495.567191999988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непоср.'!$I$30</f>
        <v>0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D22-D241</f>
        <v>-20452.304607485727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непоср.'!$M$30</f>
        <v>14421.71</v>
      </c>
      <c r="E25" s="33">
        <f>20040.9</f>
        <v>20040.900000000001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760.39199999999994</v>
      </c>
      <c r="E28" s="38">
        <f>'[3]2018 непоср.'!$U$11</f>
        <v>760.39199999999994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1.2067798762101252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627.21599999999989</v>
      </c>
      <c r="E60" s="39">
        <f>'[3]2018 непоср.'!$P$11</f>
        <v>627.21599999999989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380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0.99542294873829529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9265.49</v>
      </c>
      <c r="E66" s="37">
        <v>9265.49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380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14.704792890017456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E72</f>
        <v>3215.2049999999999</v>
      </c>
      <c r="E72" s="35">
        <f>[4]Лист1!$D$133</f>
        <v>3215.2049999999999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5.1026900491985394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9">
        <f>[5]дымивент!$B$127</f>
        <v>572.22</v>
      </c>
      <c r="F77" s="20">
        <v>12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572.22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47.685000000000002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8">
        <f>E85+E89</f>
        <v>1193.7839999999999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непоср.'!$V$11</f>
        <v>381.84</v>
      </c>
      <c r="F85" s="20" t="s">
        <v>380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0.6059990477701952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9">
        <f>'[3]2018 непоср.'!$Z$11</f>
        <v>811.94399999999996</v>
      </c>
      <c r="F89" s="20" t="s">
        <v>380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1.2885954610379304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57.62</v>
      </c>
      <c r="E94" s="37"/>
      <c r="F94" s="8">
        <v>106.7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9">
        <f>'[6]Выполненные работы 2018 г.'!$GW$115</f>
        <v>57.62</v>
      </c>
      <c r="F99" s="8">
        <f>F94</f>
        <v>106.7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E99/F99</f>
        <v>0.54001874414245543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3650.9397022857142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5">
        <f>'[7]Уборка ступеней и площадок '!$LM$61</f>
        <v>23.21648457142858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3.6845714285714301E-2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9">
        <f>'[7]Сдвигание свежевыпавш.снега'!$AQ$61</f>
        <v>751.39425000000006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1.1925000000000001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9">
        <f>'[7]Уборка контейнерных площадок'!$UY$61</f>
        <v>490.98472171428557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0.77921714285714261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5">
        <f>'[7]Уборка грунта'!$JU$67</f>
        <v>394.00333028571436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0.62530285714285727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5">
        <f>'[7]Убор.двор.тер. очис нанос снег '!$MY$67</f>
        <v>658.86856571428586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1.0456571428571431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листвы'!$M$61</f>
        <v>1073.0603000000001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9">
        <f>'[7]Посыпка пескосоляной смесью'!$BB$61</f>
        <v>233.45205000000001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0.3705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9">
        <f>'[7]Ликвид налед'!$X$61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9">
        <f>'[7]покос травы'!$M$61</f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5">
        <f>'[3]2018 непоср.'!$W$11</f>
        <v>25.96</v>
      </c>
      <c r="F153" s="26" t="s">
        <v>233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4.1199809554039041E-2</v>
      </c>
      <c r="E156" s="37"/>
      <c r="F156" s="26" t="s">
        <v>234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235</v>
      </c>
      <c r="B157" s="8" t="s">
        <v>55</v>
      </c>
      <c r="C157" s="8" t="s">
        <v>7</v>
      </c>
      <c r="D157" s="8" t="s">
        <v>236</v>
      </c>
      <c r="E157" s="37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237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238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239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240</v>
      </c>
      <c r="B161" s="19" t="s">
        <v>50</v>
      </c>
      <c r="C161" s="19" t="s">
        <v>7</v>
      </c>
      <c r="D161" s="19" t="s">
        <v>241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242</v>
      </c>
      <c r="B162" s="8" t="s">
        <v>53</v>
      </c>
      <c r="C162" s="8" t="s">
        <v>15</v>
      </c>
      <c r="D162" s="23">
        <f>E163+E167+E171+E175+E179+E183+E187+E191+E195</f>
        <v>20044.245097200001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243</v>
      </c>
      <c r="B163" s="8" t="s">
        <v>55</v>
      </c>
      <c r="C163" s="8" t="s">
        <v>7</v>
      </c>
      <c r="D163" s="8" t="s">
        <v>244</v>
      </c>
      <c r="E163" s="39">
        <f>('[2]гук(2016)'!$GN$39+'[2]гук(2016)'!$GN$43)*12*'[2]гук(2016)'!$GN$4</f>
        <v>4100.2950971999999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245</v>
      </c>
      <c r="B164" s="8" t="s">
        <v>58</v>
      </c>
      <c r="C164" s="8" t="s">
        <v>7</v>
      </c>
      <c r="D164" s="8" t="s">
        <v>246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247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248</v>
      </c>
      <c r="B166" s="8" t="s">
        <v>63</v>
      </c>
      <c r="C166" s="8" t="s">
        <v>15</v>
      </c>
      <c r="D166" s="24">
        <f>E163/E2</f>
        <v>6.5073719999999993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249</v>
      </c>
      <c r="B167" s="8" t="s">
        <v>55</v>
      </c>
      <c r="C167" s="8" t="s">
        <v>7</v>
      </c>
      <c r="D167" s="8" t="s">
        <v>250</v>
      </c>
      <c r="E167" s="37">
        <v>81.290000000000006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251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252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253</v>
      </c>
      <c r="B170" s="8" t="s">
        <v>63</v>
      </c>
      <c r="C170" s="8" t="s">
        <v>15</v>
      </c>
      <c r="D170" s="24">
        <f>E167/E2</f>
        <v>0.12901126805269006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254</v>
      </c>
      <c r="B171" s="8" t="s">
        <v>55</v>
      </c>
      <c r="C171" s="8" t="s">
        <v>7</v>
      </c>
      <c r="D171" s="8" t="s">
        <v>255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256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257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258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259</v>
      </c>
      <c r="B175" s="8" t="s">
        <v>55</v>
      </c>
      <c r="C175" s="8" t="s">
        <v>7</v>
      </c>
      <c r="D175" s="8" t="s">
        <v>260</v>
      </c>
      <c r="E175" s="37">
        <v>1601.7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261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262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263</v>
      </c>
      <c r="B178" s="8" t="s">
        <v>63</v>
      </c>
      <c r="C178" s="8" t="s">
        <v>15</v>
      </c>
      <c r="D178" s="24">
        <f>E175/E2</f>
        <v>2.5419774638946198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264</v>
      </c>
      <c r="B179" s="8" t="s">
        <v>55</v>
      </c>
      <c r="C179" s="8" t="s">
        <v>7</v>
      </c>
      <c r="D179" s="8" t="s">
        <v>265</v>
      </c>
      <c r="E179" s="37">
        <v>1558.89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266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267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268</v>
      </c>
      <c r="B182" s="8" t="s">
        <v>63</v>
      </c>
      <c r="C182" s="8" t="s">
        <v>15</v>
      </c>
      <c r="D182" s="24">
        <f>E179/E2</f>
        <v>2.4740358673226472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269</v>
      </c>
      <c r="B183" s="8" t="s">
        <v>55</v>
      </c>
      <c r="C183" s="8" t="s">
        <v>7</v>
      </c>
      <c r="D183" s="8" t="s">
        <v>270</v>
      </c>
      <c r="E183" s="37">
        <v>797.28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271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272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273</v>
      </c>
      <c r="B186" s="8" t="s">
        <v>63</v>
      </c>
      <c r="C186" s="8" t="s">
        <v>15</v>
      </c>
      <c r="D186" s="24">
        <f>E183/E2</f>
        <v>1.2653229646087922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274</v>
      </c>
      <c r="B187" s="8" t="s">
        <v>55</v>
      </c>
      <c r="C187" s="8" t="s">
        <v>7</v>
      </c>
      <c r="D187" s="8" t="s">
        <v>275</v>
      </c>
      <c r="E187" s="37">
        <v>4713.21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276</v>
      </c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277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278</v>
      </c>
      <c r="B190" s="8" t="s">
        <v>63</v>
      </c>
      <c r="C190" s="8" t="s">
        <v>15</v>
      </c>
      <c r="D190" s="24">
        <f>E187/E2</f>
        <v>7.4800983970798285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279</v>
      </c>
      <c r="B191" s="8" t="s">
        <v>55</v>
      </c>
      <c r="C191" s="8" t="s">
        <v>7</v>
      </c>
      <c r="D191" s="8" t="s">
        <v>280</v>
      </c>
      <c r="E191" s="37">
        <v>7191.58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281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282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283</v>
      </c>
      <c r="B194" s="8" t="s">
        <v>63</v>
      </c>
      <c r="C194" s="8" t="s">
        <v>15</v>
      </c>
      <c r="D194" s="24">
        <f>E191/E2</f>
        <v>11.413394699254086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284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285</v>
      </c>
      <c r="B199" s="19" t="s">
        <v>50</v>
      </c>
      <c r="C199" s="19" t="s">
        <v>7</v>
      </c>
      <c r="D199" s="19" t="s">
        <v>286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287</v>
      </c>
      <c r="B200" s="8" t="s">
        <v>53</v>
      </c>
      <c r="C200" s="8" t="s">
        <v>15</v>
      </c>
      <c r="D200" s="8">
        <f>E201+E205+E209+E213+E217+E221+E225+E229+E233+E237</f>
        <v>29560.759999999995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288</v>
      </c>
      <c r="B201" s="8" t="s">
        <v>55</v>
      </c>
      <c r="C201" s="8" t="s">
        <v>7</v>
      </c>
      <c r="D201" s="8" t="s">
        <v>289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290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291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292</v>
      </c>
      <c r="B204" s="8" t="s">
        <v>63</v>
      </c>
      <c r="C204" s="8" t="s">
        <v>15</v>
      </c>
      <c r="D204" s="8">
        <v>0</v>
      </c>
      <c r="E204" s="37">
        <v>0</v>
      </c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293</v>
      </c>
      <c r="B205" s="8" t="s">
        <v>55</v>
      </c>
      <c r="C205" s="8" t="s">
        <v>7</v>
      </c>
      <c r="D205" s="8" t="s">
        <v>294</v>
      </c>
      <c r="E205" s="37">
        <v>14958.15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295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296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297</v>
      </c>
      <c r="B208" s="8" t="s">
        <v>63</v>
      </c>
      <c r="C208" s="8" t="s">
        <v>15</v>
      </c>
      <c r="D208" s="24">
        <f>E205/E2</f>
        <v>23.739327090937945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298</v>
      </c>
      <c r="B209" s="8" t="s">
        <v>55</v>
      </c>
      <c r="C209" s="8" t="s">
        <v>7</v>
      </c>
      <c r="D209" s="8" t="s">
        <v>299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300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301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302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303</v>
      </c>
      <c r="B213" s="8" t="s">
        <v>55</v>
      </c>
      <c r="C213" s="8" t="s">
        <v>7</v>
      </c>
      <c r="D213" s="8" t="s">
        <v>304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305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306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307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308</v>
      </c>
      <c r="B217" s="8" t="s">
        <v>55</v>
      </c>
      <c r="C217" s="8" t="s">
        <v>7</v>
      </c>
      <c r="D217" s="8" t="s">
        <v>309</v>
      </c>
      <c r="E217" s="37">
        <v>6330.36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310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311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312</v>
      </c>
      <c r="B220" s="8" t="s">
        <v>63</v>
      </c>
      <c r="C220" s="8" t="s">
        <v>15</v>
      </c>
      <c r="D220" s="24">
        <f>E217/E2</f>
        <v>10.046595778447864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313</v>
      </c>
      <c r="B221" s="8" t="s">
        <v>55</v>
      </c>
      <c r="C221" s="8" t="s">
        <v>7</v>
      </c>
      <c r="D221" s="8" t="s">
        <v>314</v>
      </c>
      <c r="E221" s="37">
        <v>3199.35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315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316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317</v>
      </c>
      <c r="B224" s="8" t="s">
        <v>63</v>
      </c>
      <c r="C224" s="8" t="s">
        <v>15</v>
      </c>
      <c r="D224" s="24">
        <f>E221/E2</f>
        <v>5.0775273766068878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318</v>
      </c>
      <c r="B225" s="8" t="s">
        <v>55</v>
      </c>
      <c r="C225" s="8" t="s">
        <v>7</v>
      </c>
      <c r="D225" s="8" t="s">
        <v>319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320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321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322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323</v>
      </c>
      <c r="B229" s="8" t="s">
        <v>55</v>
      </c>
      <c r="C229" s="8" t="s">
        <v>7</v>
      </c>
      <c r="D229" s="8" t="s">
        <v>324</v>
      </c>
      <c r="E229" s="37">
        <v>5072.8999999999996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325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326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327</v>
      </c>
      <c r="B232" s="8" t="s">
        <v>63</v>
      </c>
      <c r="C232" s="8" t="s">
        <v>15</v>
      </c>
      <c r="D232" s="24">
        <f>E229/E2</f>
        <v>8.0509442945564196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328</v>
      </c>
      <c r="B233" s="8" t="s">
        <v>55</v>
      </c>
      <c r="C233" s="8" t="s">
        <v>7</v>
      </c>
      <c r="D233" s="8" t="s">
        <v>329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332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333</v>
      </c>
      <c r="B237" s="8" t="s">
        <v>55</v>
      </c>
      <c r="C237" s="8" t="s">
        <v>7</v>
      </c>
      <c r="D237" s="8" t="s">
        <v>334</v>
      </c>
      <c r="E237" s="37">
        <v>0</v>
      </c>
      <c r="F237" s="37" t="s">
        <v>335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336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337</v>
      </c>
      <c r="B239" s="8" t="s">
        <v>3</v>
      </c>
      <c r="C239" s="8" t="s">
        <v>7</v>
      </c>
      <c r="D239" s="8" t="s">
        <v>338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339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340</v>
      </c>
      <c r="C241" s="8" t="s">
        <v>15</v>
      </c>
      <c r="D241" s="30">
        <f>SUM(D84,D28,D34,D60,D66,D72,D78,D94,D104,D162,D200)</f>
        <v>68947.871799485714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5" t="s">
        <v>341</v>
      </c>
      <c r="B242" s="45"/>
      <c r="C242" s="45"/>
      <c r="D242" s="45"/>
    </row>
    <row r="243" spans="1:22" x14ac:dyDescent="0.25">
      <c r="A243" s="6" t="s">
        <v>342</v>
      </c>
      <c r="B243" s="7" t="s">
        <v>343</v>
      </c>
      <c r="C243" s="7" t="s">
        <v>344</v>
      </c>
      <c r="D243" s="7">
        <f>'[3]2018 непоср.'!$AA$31</f>
        <v>1</v>
      </c>
      <c r="E243" s="2" t="s">
        <v>380</v>
      </c>
    </row>
    <row r="244" spans="1:22" x14ac:dyDescent="0.25">
      <c r="A244" s="6" t="s">
        <v>345</v>
      </c>
      <c r="B244" s="7" t="s">
        <v>346</v>
      </c>
      <c r="C244" s="7" t="s">
        <v>344</v>
      </c>
      <c r="D244" s="7">
        <f>'[3]2018 непоср.'!$AB$31</f>
        <v>1</v>
      </c>
      <c r="E244" s="2" t="s">
        <v>380</v>
      </c>
    </row>
    <row r="245" spans="1:22" x14ac:dyDescent="0.25">
      <c r="A245" s="6" t="s">
        <v>347</v>
      </c>
      <c r="B245" s="7" t="s">
        <v>348</v>
      </c>
      <c r="C245" s="7" t="s">
        <v>344</v>
      </c>
      <c r="D245" s="7">
        <v>0</v>
      </c>
      <c r="E245" s="2" t="s">
        <v>380</v>
      </c>
    </row>
    <row r="246" spans="1:22" x14ac:dyDescent="0.25">
      <c r="A246" s="6" t="s">
        <v>349</v>
      </c>
      <c r="B246" s="7" t="s">
        <v>350</v>
      </c>
      <c r="C246" s="7" t="s">
        <v>15</v>
      </c>
      <c r="D246" s="7">
        <f>'[3]2018 непоср.'!$AD$31</f>
        <v>-18316.59</v>
      </c>
      <c r="E246" s="2" t="s">
        <v>380</v>
      </c>
    </row>
    <row r="247" spans="1:22" x14ac:dyDescent="0.25">
      <c r="A247" s="45" t="s">
        <v>351</v>
      </c>
      <c r="B247" s="45"/>
      <c r="C247" s="45"/>
      <c r="D247" s="45"/>
    </row>
    <row r="248" spans="1:22" ht="31.5" x14ac:dyDescent="0.25">
      <c r="A248" s="6" t="s">
        <v>352</v>
      </c>
      <c r="B248" s="7" t="s">
        <v>14</v>
      </c>
      <c r="C248" s="7" t="s">
        <v>15</v>
      </c>
      <c r="D248" s="7">
        <v>0</v>
      </c>
      <c r="E248" s="2" t="s">
        <v>353</v>
      </c>
    </row>
    <row r="249" spans="1:22" ht="31.5" x14ac:dyDescent="0.25">
      <c r="A249" s="6" t="s">
        <v>354</v>
      </c>
      <c r="B249" s="7" t="s">
        <v>17</v>
      </c>
      <c r="C249" s="7" t="s">
        <v>15</v>
      </c>
      <c r="D249" s="7">
        <v>0</v>
      </c>
      <c r="E249" s="2" t="s">
        <v>353</v>
      </c>
    </row>
    <row r="250" spans="1:22" ht="31.5" x14ac:dyDescent="0.25">
      <c r="A250" s="6" t="s">
        <v>355</v>
      </c>
      <c r="B250" s="7" t="s">
        <v>19</v>
      </c>
      <c r="C250" s="7" t="s">
        <v>15</v>
      </c>
      <c r="D250" s="7">
        <v>0</v>
      </c>
      <c r="E250" s="2" t="s">
        <v>353</v>
      </c>
    </row>
    <row r="251" spans="1:22" ht="31.5" x14ac:dyDescent="0.25">
      <c r="A251" s="6" t="s">
        <v>356</v>
      </c>
      <c r="B251" s="7" t="s">
        <v>43</v>
      </c>
      <c r="C251" s="7" t="s">
        <v>15</v>
      </c>
      <c r="D251" s="7">
        <v>0</v>
      </c>
      <c r="E251" s="2" t="s">
        <v>353</v>
      </c>
    </row>
    <row r="252" spans="1:22" ht="31.5" x14ac:dyDescent="0.25">
      <c r="A252" s="6" t="s">
        <v>357</v>
      </c>
      <c r="B252" s="7" t="s">
        <v>358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359</v>
      </c>
      <c r="B253" s="7" t="s">
        <v>47</v>
      </c>
      <c r="C253" s="7" t="s">
        <v>15</v>
      </c>
      <c r="D253" s="7">
        <v>0</v>
      </c>
      <c r="E253" s="2" t="s">
        <v>353</v>
      </c>
    </row>
    <row r="254" spans="1:22" x14ac:dyDescent="0.25">
      <c r="A254" s="45" t="s">
        <v>360</v>
      </c>
      <c r="B254" s="45"/>
      <c r="C254" s="45"/>
      <c r="D254" s="45"/>
      <c r="E254" s="31"/>
    </row>
    <row r="255" spans="1:22" ht="31.5" x14ac:dyDescent="0.25">
      <c r="A255" s="6" t="s">
        <v>361</v>
      </c>
      <c r="B255" s="7" t="s">
        <v>343</v>
      </c>
      <c r="C255" s="7" t="s">
        <v>344</v>
      </c>
      <c r="D255" s="7">
        <v>0</v>
      </c>
      <c r="E255" s="2" t="s">
        <v>353</v>
      </c>
    </row>
    <row r="256" spans="1:22" ht="31.5" x14ac:dyDescent="0.25">
      <c r="A256" s="6" t="s">
        <v>362</v>
      </c>
      <c r="B256" s="7" t="s">
        <v>346</v>
      </c>
      <c r="C256" s="7" t="s">
        <v>344</v>
      </c>
      <c r="D256" s="7">
        <v>0</v>
      </c>
      <c r="E256" s="2" t="s">
        <v>353</v>
      </c>
    </row>
    <row r="257" spans="1:5" ht="31.5" x14ac:dyDescent="0.25">
      <c r="A257" s="6" t="s">
        <v>363</v>
      </c>
      <c r="B257" s="7" t="s">
        <v>364</v>
      </c>
      <c r="C257" s="7" t="s">
        <v>344</v>
      </c>
      <c r="D257" s="7">
        <v>0</v>
      </c>
      <c r="E257" s="2" t="s">
        <v>353</v>
      </c>
    </row>
    <row r="258" spans="1:5" ht="31.5" x14ac:dyDescent="0.25">
      <c r="A258" s="6" t="s">
        <v>365</v>
      </c>
      <c r="B258" s="7" t="s">
        <v>350</v>
      </c>
      <c r="C258" s="7" t="s">
        <v>15</v>
      </c>
      <c r="D258" s="7">
        <v>0</v>
      </c>
      <c r="E258" s="2" t="s">
        <v>353</v>
      </c>
    </row>
    <row r="259" spans="1:5" x14ac:dyDescent="0.25">
      <c r="A259" s="45" t="s">
        <v>366</v>
      </c>
      <c r="B259" s="45"/>
      <c r="C259" s="45"/>
      <c r="D259" s="45"/>
    </row>
    <row r="260" spans="1:5" x14ac:dyDescent="0.25">
      <c r="A260" s="6" t="s">
        <v>367</v>
      </c>
      <c r="B260" s="7" t="s">
        <v>368</v>
      </c>
      <c r="C260" s="7" t="s">
        <v>344</v>
      </c>
      <c r="D260" s="7">
        <v>0</v>
      </c>
      <c r="E260" s="2" t="s">
        <v>369</v>
      </c>
    </row>
    <row r="261" spans="1:5" x14ac:dyDescent="0.25">
      <c r="A261" s="6" t="s">
        <v>370</v>
      </c>
      <c r="B261" s="7" t="s">
        <v>371</v>
      </c>
      <c r="C261" s="7" t="s">
        <v>344</v>
      </c>
      <c r="D261" s="7">
        <v>0</v>
      </c>
      <c r="E261" s="2" t="s">
        <v>369</v>
      </c>
    </row>
    <row r="262" spans="1:5" ht="31.5" x14ac:dyDescent="0.25">
      <c r="A262" s="6" t="s">
        <v>372</v>
      </c>
      <c r="B262" s="7" t="s">
        <v>373</v>
      </c>
      <c r="C262" s="7" t="s">
        <v>15</v>
      </c>
      <c r="D262" s="7">
        <v>0</v>
      </c>
      <c r="E262" s="2" t="s">
        <v>369</v>
      </c>
    </row>
    <row r="266" spans="1:5" x14ac:dyDescent="0.25">
      <c r="A266" s="43" t="s">
        <v>374</v>
      </c>
      <c r="B266" s="43"/>
      <c r="D266" s="32" t="s">
        <v>375</v>
      </c>
    </row>
  </sheetData>
  <mergeCells count="9">
    <mergeCell ref="A266:B266"/>
    <mergeCell ref="A2:D2"/>
    <mergeCell ref="A8:D8"/>
    <mergeCell ref="A26:D2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2019-04-09T08:21:51Z</dcterms:modified>
</cp:coreProperties>
</file>