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Лист1!$A$1:$D$266</definedName>
  </definedNames>
  <calcPr calcId="162913"/>
</workbook>
</file>

<file path=xl/calcChain.xml><?xml version="1.0" encoding="utf-8"?>
<calcChain xmlns="http://schemas.openxmlformats.org/spreadsheetml/2006/main">
  <c r="D82" i="1" l="1"/>
  <c r="D246" i="1" l="1"/>
  <c r="D244" i="1"/>
  <c r="D243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56" i="1"/>
  <c r="D160" i="1" l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0" i="1"/>
  <c r="D241" i="1" s="1"/>
  <c r="D24" i="1" l="1"/>
</calcChain>
</file>

<file path=xl/sharedStrings.xml><?xml version="1.0" encoding="utf-8"?>
<sst xmlns="http://schemas.openxmlformats.org/spreadsheetml/2006/main" count="964" uniqueCount="384">
  <si>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</si>
  <si>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</si>
  <si>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</si>
  <si>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</si>
  <si>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</si>
  <si>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</si>
  <si>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</si>
  <si>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</si>
  <si>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</si>
  <si>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</si>
  <si>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</si>
  <si>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</si>
  <si>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</si>
  <si>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</si>
  <si>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</si>
  <si>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</si>
  <si>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</si>
  <si>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</si>
  <si>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</si>
  <si>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</si>
  <si>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</si>
  <si>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</si>
  <si>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</si>
  <si>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</si>
  <si>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</si>
  <si>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</si>
  <si>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</si>
  <si>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</si>
  <si>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</si>
  <si>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</si>
  <si>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</si>
  <si>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</si>
  <si>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</si>
  <si>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</si>
  <si>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</si>
  <si>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</si>
  <si>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</si>
  <si>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</si>
  <si>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</si>
  <si>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</si>
  <si>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</si>
  <si>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</si>
  <si>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</si>
  <si>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</si>
  <si>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</si>
  <si>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</si>
  <si>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</si>
  <si>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</si>
  <si>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</si>
  <si>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</si>
  <si>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</si>
  <si>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</si>
  <si>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</si>
  <si>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</si>
  <si>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</si>
  <si>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</si>
  <si>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</si>
  <si>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</si>
  <si>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</si>
  <si>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</si>
  <si>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</si>
  <si>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</si>
  <si>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</si>
  <si>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</si>
  <si>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</si>
  <si>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</si>
  <si>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</si>
  <si>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</si>
  <si>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</si>
  <si>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</si>
  <si>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</si>
  <si>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</si>
  <si>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</si>
  <si>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</si>
  <si>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</si>
  <si>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</si>
  <si>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</si>
  <si>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</si>
  <si>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</si>
  <si>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</si>
  <si>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</si>
  <si>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</si>
  <si>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</si>
  <si>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</si>
  <si>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</si>
  <si>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</si>
  <si>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</si>
  <si>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</si>
  <si>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</si>
  <si>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</si>
  <si>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</si>
  <si>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</si>
  <si>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</si>
  <si>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</si>
  <si>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</si>
  <si>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</si>
  <si>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</si>
  <si>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</si>
  <si>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</si>
  <si>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</si>
  <si>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</si>
  <si>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</si>
  <si>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</si>
  <si>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</si>
  <si>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</si>
  <si>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</si>
  <si>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</si>
  <si>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</si>
  <si>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</si>
  <si>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</si>
  <si>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</si>
  <si>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</si>
  <si>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</si>
  <si>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</si>
  <si>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</si>
  <si>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</si>
  <si>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</si>
  <si>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</si>
  <si>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</si>
  <si>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</si>
  <si>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</si>
  <si>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</si>
  <si>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</si>
  <si>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</si>
  <si>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</si>
  <si>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</si>
  <si>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</si>
  <si>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</si>
  <si>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</si>
  <si>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</si>
  <si>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</si>
  <si>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</si>
  <si>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</si>
  <si>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</si>
  <si>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</si>
  <si>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</si>
  <si>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</si>
  <si>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</si>
  <si>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</si>
  <si>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</si>
  <si>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</si>
  <si>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</si>
  <si>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</si>
  <si>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</si>
  <si>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</si>
  <si>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</si>
  <si>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</si>
  <si>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</si>
  <si>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</si>
  <si>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</si>
  <si>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</si>
  <si>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</si>
  <si>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</si>
  <si>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</si>
  <si>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</si>
  <si>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</si>
  <si>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</si>
  <si>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</si>
  <si>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</si>
  <si>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</si>
  <si>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</si>
  <si>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</si>
  <si>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</si>
  <si>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</si>
  <si>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</si>
  <si>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</si>
  <si>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</si>
  <si>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</si>
  <si>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</si>
  <si>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</si>
  <si>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</si>
  <si>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</si>
  <si>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</si>
  <si>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</si>
  <si>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</si>
  <si>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</si>
  <si>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</si>
  <si>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</si>
  <si>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</si>
  <si>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</si>
  <si>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</si>
  <si>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</si>
  <si>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</si>
  <si>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</si>
  <si>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</si>
  <si>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</si>
  <si>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</si>
  <si>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</si>
  <si>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</si>
  <si>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</si>
  <si>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</si>
  <si>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</si>
  <si>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</si>
  <si>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</si>
  <si>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</si>
  <si>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</si>
  <si>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</si>
  <si>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</si>
  <si>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</si>
  <si>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</si>
  <si>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</si>
  <si>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</si>
  <si>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</si>
  <si>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</si>
  <si>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</si>
  <si>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</si>
  <si>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</si>
  <si>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</si>
  <si>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</si>
  <si>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</si>
  <si>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</si>
  <si>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</si>
  <si>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</si>
  <si>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</si>
  <si>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</si>
  <si>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</si>
  <si>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</si>
  <si>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</si>
  <si>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</si>
  <si>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</si>
  <si>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</si>
  <si>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</si>
  <si>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</si>
  <si>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</si>
  <si>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</si>
  <si>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</si>
  <si>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</si>
  <si>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</si>
  <si>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</si>
  <si>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</si>
  <si>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</si>
  <si>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</si>
  <si>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</si>
  <si>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</si>
  <si>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</si>
  <si>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</si>
  <si>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</si>
  <si>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</si>
  <si>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</si>
  <si>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</si>
  <si>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</si>
  <si>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</si>
  <si>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</si>
  <si>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</si>
  <si>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</si>
  <si>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</si>
  <si>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</si>
  <si>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</si>
  <si>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</si>
  <si>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</si>
  <si>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</si>
  <si>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</si>
  <si>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</si>
  <si>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</si>
  <si>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</si>
  <si>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</si>
  <si>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</si>
  <si>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</si>
  <si>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</si>
  <si>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</si>
  <si>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</si>
  <si>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</si>
  <si>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</si>
  <si>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</si>
  <si>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</si>
  <si>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</si>
  <si>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</si>
  <si>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</si>
  <si>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</si>
  <si>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</si>
  <si>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</si>
  <si>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</si>
  <si>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</si>
  <si>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</si>
  <si>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</si>
  <si>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</si>
  <si>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</si>
  <si>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</si>
  <si>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</si>
  <si>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</si>
  <si>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</si>
  <si>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</si>
  <si>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</si>
  <si>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</si>
  <si>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</si>
  <si>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</si>
  <si>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</si>
  <si>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</si>
  <si>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</si>
  <si>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</si>
  <si>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</si>
  <si>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</si>
  <si>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</si>
  <si>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</si>
  <si>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</si>
  <si>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</si>
  <si>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</si>
  <si>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</si>
  <si>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</si>
  <si>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</si>
  <si>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</si>
  <si>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</si>
  <si>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</si>
  <si>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</si>
  <si>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</si>
  <si>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</si>
  <si>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</si>
  <si>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</si>
  <si>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</si>
  <si>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</si>
  <si>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</si>
  <si>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</si>
  <si>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</si>
  <si>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</si>
  <si>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</si>
  <si>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</si>
  <si>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</si>
  <si>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</si>
  <si>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</si>
  <si>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</si>
  <si>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</si>
  <si>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</si>
  <si>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</si>
  <si>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</si>
  <si>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</si>
  <si>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</si>
  <si>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</si>
  <si>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</si>
  <si>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</si>
  <si>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</si>
  <si>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</si>
  <si>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</si>
  <si>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</si>
  <si>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</si>
  <si>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</si>
  <si>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</si>
  <si>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</si>
  <si>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</si>
  <si>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</si>
  <si>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</si>
  <si>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</si>
  <si>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</si>
  <si>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</si>
  <si>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</si>
  <si>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</si>
  <si>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</si>
  <si>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</si>
  <si>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</si>
  <si>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</si>
  <si>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</si>
  <si>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</si>
  <si>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</si>
  <si>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</si>
  <si>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</si>
  <si>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</si>
  <si>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</si>
  <si>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</si>
  <si>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</si>
  <si>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</si>
  <si>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</si>
  <si>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</si>
  <si>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</si>
  <si>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</si>
  <si>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</si>
  <si>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</si>
  <si>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</si>
  <si>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</si>
  <si>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</si>
  <si>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</si>
  <si>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</si>
  <si>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</si>
  <si>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</si>
  <si>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</si>
  <si>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</si>
  <si>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</si>
  <si>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</si>
  <si>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</si>
  <si>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</si>
  <si>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</si>
  <si>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</si>
  <si>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</si>
  <si>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</si>
  <si>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</si>
  <si>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по дому №46           ул. Интернациональная 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</si>
</sst>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46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-60138.533600000002</v>
          </cell>
        </row>
        <row r="25">
          <cell r="D25">
            <v>21723.33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L4">
            <v>413.56</v>
          </cell>
        </row>
        <row r="39">
          <cell r="GL39">
            <v>0.609101</v>
          </cell>
        </row>
        <row r="43">
          <cell r="GL43">
            <v>0.104713</v>
          </cell>
        </row>
        <row r="123">
          <cell r="GL123">
            <v>23579.207766240001</v>
          </cell>
        </row>
        <row r="124">
          <cell r="GL124">
            <v>32203.864264319996</v>
          </cell>
        </row>
        <row r="125">
          <cell r="GL125">
            <v>6081.3170879999998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9">
          <cell r="I29">
            <v>0</v>
          </cell>
          <cell r="M29">
            <v>20970.07</v>
          </cell>
          <cell r="P29">
            <v>3870.9215999999997</v>
          </cell>
          <cell r="U29">
            <v>4392.0072</v>
          </cell>
          <cell r="V29">
            <v>2205.5100000000002</v>
          </cell>
          <cell r="W29">
            <v>149.91999999999999</v>
          </cell>
          <cell r="Z29">
            <v>4689.7703999999994</v>
          </cell>
          <cell r="AA29">
            <v>1</v>
          </cell>
          <cell r="AB29">
            <v>1</v>
          </cell>
          <cell r="AD29">
            <v>-13058.21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31">
          <cell r="D131">
            <v>2615.116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25">
          <cell r="B125">
            <v>381.47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3">
          <cell r="GW1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5">
          <cell r="MY65">
            <v>199.17049599999999</v>
          </cell>
        </row>
      </sheetData>
      <sheetData sheetId="1">
        <row r="59">
          <cell r="AQ59">
            <v>0</v>
          </cell>
        </row>
      </sheetData>
      <sheetData sheetId="2">
        <row r="65">
          <cell r="JU65">
            <v>76.425888</v>
          </cell>
        </row>
      </sheetData>
      <sheetData sheetId="3">
        <row r="59">
          <cell r="LM59">
            <v>0</v>
          </cell>
        </row>
      </sheetData>
      <sheetData sheetId="4">
        <row r="59">
          <cell r="X59">
            <v>0</v>
          </cell>
        </row>
      </sheetData>
      <sheetData sheetId="5">
        <row r="59">
          <cell r="BB59">
            <v>153.22398000000001</v>
          </cell>
        </row>
      </sheetData>
      <sheetData sheetId="6">
        <row r="59">
          <cell r="UY59">
            <v>210.78562400000001</v>
          </cell>
        </row>
      </sheetData>
      <sheetData sheetId="7"/>
      <sheetData sheetId="8">
        <row r="59">
          <cell r="M59">
            <v>704.29268000000002</v>
          </cell>
        </row>
      </sheetData>
      <sheetData sheetId="9">
        <row r="59">
          <cell r="M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139" zoomScaleNormal="80" zoomScaleSheetLayoutView="100" workbookViewId="0">
      <selection activeCell="B4" sqref="B4"/>
    </sheetView>
  </sheetViews>
  <sheetFormatPr defaultRowHeight="15.75" x14ac:dyDescent="0.25"/>
  <cols>
    <col min="1" max="1" width="9.140625" style="1"/>
    <col min="2" max="2" width="62.42578125" style="2" customWidth="1"/>
    <col min="3" max="3" width="26.140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383</v>
      </c>
      <c r="B2" s="46"/>
      <c r="C2" s="46"/>
      <c r="D2" s="46"/>
      <c r="E2" s="2">
        <v>413.56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380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-60138.533600000002</v>
      </c>
      <c r="E10" s="2" t="s">
        <v>380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21723.33</v>
      </c>
      <c r="E11" s="2" t="s">
        <v>380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61864.389118559993</v>
      </c>
      <c r="E12" s="2" t="s">
        <v>381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'[2]гук(2016)'!$GL$124</f>
        <v>32203.864264319996</v>
      </c>
      <c r="E13" s="2" t="s">
        <v>381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'[2]гук(2016)'!$GL$123</f>
        <v>23579.207766240001</v>
      </c>
      <c r="E14" s="2" t="s">
        <v>381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'[2]гук(2016)'!$GL$125</f>
        <v>6081.3170879999998</v>
      </c>
      <c r="E15" s="2" t="s">
        <v>381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27836.109118559994</v>
      </c>
      <c r="E16" s="2" t="s">
        <v>380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D12-D25+D246+D262</f>
        <v>27836.109118559994</v>
      </c>
      <c r="E17" s="2" t="s">
        <v>380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380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380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D16+D10+D246+D262</f>
        <v>-45360.634481440007</v>
      </c>
      <c r="E22" s="2" t="s">
        <v>380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непоср.'!$I$29</f>
        <v>0</v>
      </c>
      <c r="E23" s="2" t="s">
        <v>380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D22-D241</f>
        <v>-79061.387363520014</v>
      </c>
      <c r="E24" s="2" t="s">
        <v>380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непоср.'!$M$29</f>
        <v>20970.07</v>
      </c>
      <c r="E25" s="2" t="s">
        <v>380</v>
      </c>
    </row>
    <row r="26" spans="1:22" s="10" customFormat="1" ht="35.25" customHeight="1" x14ac:dyDescent="0.25">
      <c r="A26" s="47" t="s">
        <v>48</v>
      </c>
      <c r="B26" s="47"/>
      <c r="C26" s="47"/>
      <c r="D26" s="4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1">
        <f>E28</f>
        <v>4392.0072</v>
      </c>
      <c r="E28" s="38">
        <f>'[3]2018 непоср.'!$U$29</f>
        <v>4392.0072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2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7" t="s">
        <v>64</v>
      </c>
      <c r="B33" s="19" t="s">
        <v>50</v>
      </c>
      <c r="C33" s="19" t="s">
        <v>7</v>
      </c>
      <c r="D33" s="19" t="s">
        <v>65</v>
      </c>
      <c r="E33" s="36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3">
        <f>E35+E39+E43+E47+E51+E55</f>
        <v>294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3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v>294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0.7109004739336493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7" t="s">
        <v>103</v>
      </c>
      <c r="B59" s="19" t="s">
        <v>50</v>
      </c>
      <c r="C59" s="19" t="s">
        <v>7</v>
      </c>
      <c r="D59" s="19" t="s">
        <v>104</v>
      </c>
      <c r="E59" s="36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3870.9215999999997</v>
      </c>
      <c r="E60" s="35">
        <f>'[3]2018 непоср.'!$P$29</f>
        <v>3870.9215999999997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6" t="s">
        <v>380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1" customFormat="1" x14ac:dyDescent="0.25">
      <c r="A65" s="37" t="s">
        <v>113</v>
      </c>
      <c r="B65" s="19" t="s">
        <v>50</v>
      </c>
      <c r="C65" s="19" t="s">
        <v>7</v>
      </c>
      <c r="D65" s="19" t="s">
        <v>114</v>
      </c>
      <c r="E65" s="3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6081.32</v>
      </c>
      <c r="E66" s="36">
        <v>6081.32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6" t="s">
        <v>380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14.704807041299931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1" customFormat="1" ht="31.5" x14ac:dyDescent="0.25">
      <c r="A71" s="37" t="s">
        <v>121</v>
      </c>
      <c r="B71" s="19" t="s">
        <v>50</v>
      </c>
      <c r="C71" s="19" t="s">
        <v>7</v>
      </c>
      <c r="D71" s="19" t="s">
        <v>122</v>
      </c>
      <c r="E71" s="36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2615.116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[4]Лист1!$D$131</f>
        <v>2615.116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6.3234258632362899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1" customFormat="1" ht="31.5" x14ac:dyDescent="0.25">
      <c r="A77" s="37" t="s">
        <v>128</v>
      </c>
      <c r="B77" s="19" t="s">
        <v>50</v>
      </c>
      <c r="C77" s="19" t="s">
        <v>7</v>
      </c>
      <c r="D77" s="19" t="s">
        <v>129</v>
      </c>
      <c r="E77" s="35">
        <f>[5]дымивент!$B$125</f>
        <v>381.47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381.47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382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47.683750000000003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1" customFormat="1" x14ac:dyDescent="0.25">
      <c r="A83" s="37" t="s">
        <v>136</v>
      </c>
      <c r="B83" s="19" t="s">
        <v>50</v>
      </c>
      <c r="C83" s="19" t="s">
        <v>7</v>
      </c>
      <c r="D83" s="19" t="s">
        <v>137</v>
      </c>
      <c r="E83" s="36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6895.2803999999996</v>
      </c>
      <c r="E84" s="36"/>
      <c r="F84" s="2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6">
        <f>'[3]2018 непоср.'!$V$29</f>
        <v>2205.5100000000002</v>
      </c>
      <c r="F85" s="20" t="s">
        <v>380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6"/>
      <c r="F86" s="2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6"/>
      <c r="F87" s="2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5.3329867492020506</v>
      </c>
      <c r="E88" s="36"/>
      <c r="F88" s="2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5">
        <f>'[3]2018 непоср.'!$Z$29</f>
        <v>4689.7703999999994</v>
      </c>
      <c r="F89" s="20" t="s">
        <v>380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6"/>
      <c r="F90" s="2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6"/>
      <c r="F91" s="2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11.339999999999998</v>
      </c>
      <c r="E92" s="36"/>
      <c r="F92" s="2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1" customFormat="1" ht="47.25" x14ac:dyDescent="0.25">
      <c r="A93" s="37" t="s">
        <v>150</v>
      </c>
      <c r="B93" s="19" t="s">
        <v>50</v>
      </c>
      <c r="C93" s="19" t="s">
        <v>7</v>
      </c>
      <c r="D93" s="19" t="s">
        <v>151</v>
      </c>
      <c r="E93" s="36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0</v>
      </c>
      <c r="E94" s="36"/>
      <c r="F94" s="8"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6">
        <v>0</v>
      </c>
      <c r="F95" s="48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6"/>
      <c r="F96" s="48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6"/>
      <c r="F98" s="8" t="s">
        <v>152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5">
        <f>'[6]Выполненные работы 2018 г.'!$GW$113</f>
        <v>0</v>
      </c>
      <c r="F99" s="8">
        <f>F94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v>0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1" customFormat="1" ht="63" x14ac:dyDescent="0.25">
      <c r="A103" s="37" t="s">
        <v>166</v>
      </c>
      <c r="B103" s="19" t="s">
        <v>50</v>
      </c>
      <c r="C103" s="19" t="s">
        <v>7</v>
      </c>
      <c r="D103" s="19" t="s">
        <v>167</v>
      </c>
      <c r="E103" s="36"/>
      <c r="F103" s="36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1493.8186680000001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9">
        <f>'[7]Уборка ступеней и площадок '!$LM$59</f>
        <v>0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0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5">
        <f>'[7]Сдвигание свежевыпавш.снега'!$AQ$59</f>
        <v>0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0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5">
        <f>'[7]Уборка контейнерных площадок'!$UY$59</f>
        <v>210.78562400000001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0.5096857142857143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9">
        <f>'[7]Уборка грунта'!$JU$65</f>
        <v>76.425888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0.18479999999999999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9">
        <f>'[7]Убор.двор.тер. очис нанос снег '!$MY$65</f>
        <v>199.17049599999999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0.48159999999999997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6">
        <f>'[7]сбор и вывоз листвы'!$M$59</f>
        <v>704.29268000000002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1.7030000000000001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5">
        <f>'[7]Посыпка пескосоляной смесью'!$BB$59</f>
        <v>153.22398000000001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0.37050000000000005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5">
        <f>'[7]Ликвид налед'!$X$59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5">
        <f>'[7]покос травы'!$M$59</f>
        <v>0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376</v>
      </c>
      <c r="E153" s="35">
        <f>'[3]2018 непоср.'!$W$29</f>
        <v>149.91999999999999</v>
      </c>
      <c r="F153" s="26" t="s">
        <v>232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0.36251088112970303</v>
      </c>
      <c r="E156" s="36"/>
      <c r="F156" s="26" t="s">
        <v>233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234</v>
      </c>
      <c r="B157" s="8" t="s">
        <v>55</v>
      </c>
      <c r="C157" s="8" t="s">
        <v>7</v>
      </c>
      <c r="D157" s="8" t="s">
        <v>235</v>
      </c>
      <c r="E157" s="36">
        <v>0</v>
      </c>
      <c r="F157" s="27"/>
      <c r="G157" s="2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236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237</v>
      </c>
      <c r="B159" s="8" t="s">
        <v>3</v>
      </c>
      <c r="C159" s="8" t="s">
        <v>7</v>
      </c>
      <c r="D159" s="8" t="s">
        <v>61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4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47.25" x14ac:dyDescent="0.25">
      <c r="A161" s="37" t="s">
        <v>239</v>
      </c>
      <c r="B161" s="19" t="s">
        <v>50</v>
      </c>
      <c r="C161" s="19" t="s">
        <v>7</v>
      </c>
      <c r="D161" s="19" t="s">
        <v>240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23">
        <f>E163+E167+E171+E175+E179+E183+E187+E191+E195</f>
        <v>7676.8190140799998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ht="31.5" x14ac:dyDescent="0.25">
      <c r="A163" s="22" t="s">
        <v>242</v>
      </c>
      <c r="B163" s="8" t="s">
        <v>55</v>
      </c>
      <c r="C163" s="8" t="s">
        <v>7</v>
      </c>
      <c r="D163" s="8" t="s">
        <v>243</v>
      </c>
      <c r="E163" s="36">
        <f>('[2]гук(2016)'!$GL$39+'[2]гук(2016)'!$GL$43)*12*'[2]гук(2016)'!$GL$4</f>
        <v>3542.4590140799992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244</v>
      </c>
      <c r="B164" s="8" t="s">
        <v>58</v>
      </c>
      <c r="C164" s="8" t="s">
        <v>7</v>
      </c>
      <c r="D164" s="8" t="s">
        <v>245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x14ac:dyDescent="0.25">
      <c r="A165" s="22" t="s">
        <v>246</v>
      </c>
      <c r="B165" s="8" t="s">
        <v>3</v>
      </c>
      <c r="C165" s="8" t="s">
        <v>7</v>
      </c>
      <c r="D165" s="8" t="s">
        <v>382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247</v>
      </c>
      <c r="B166" s="8" t="s">
        <v>63</v>
      </c>
      <c r="C166" s="8" t="s">
        <v>15</v>
      </c>
      <c r="D166" s="24">
        <f>E163/F163</f>
        <v>3542.4590140799992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ht="31.5" x14ac:dyDescent="0.25">
      <c r="A167" s="22" t="s">
        <v>248</v>
      </c>
      <c r="B167" s="8" t="s">
        <v>55</v>
      </c>
      <c r="C167" s="8" t="s">
        <v>7</v>
      </c>
      <c r="D167" s="8" t="s">
        <v>249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 t="s">
        <v>250</v>
      </c>
      <c r="B168" s="8" t="s">
        <v>58</v>
      </c>
      <c r="C168" s="8" t="s">
        <v>7</v>
      </c>
      <c r="D168" s="8" t="s">
        <v>112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x14ac:dyDescent="0.25">
      <c r="A169" s="22" t="s">
        <v>251</v>
      </c>
      <c r="B169" s="8" t="s">
        <v>3</v>
      </c>
      <c r="C169" s="8" t="s">
        <v>7</v>
      </c>
      <c r="D169" s="8" t="s">
        <v>61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x14ac:dyDescent="0.25">
      <c r="A170" s="22" t="s">
        <v>252</v>
      </c>
      <c r="B170" s="8" t="s">
        <v>63</v>
      </c>
      <c r="C170" s="8" t="s">
        <v>15</v>
      </c>
      <c r="D170" s="24">
        <f>E167/E2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ht="31.5" x14ac:dyDescent="0.25">
      <c r="A171" s="22" t="s">
        <v>253</v>
      </c>
      <c r="B171" s="8" t="s">
        <v>55</v>
      </c>
      <c r="C171" s="8" t="s">
        <v>7</v>
      </c>
      <c r="D171" s="8" t="s">
        <v>254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255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x14ac:dyDescent="0.25">
      <c r="A173" s="22" t="s">
        <v>256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257</v>
      </c>
      <c r="B174" s="8" t="s">
        <v>63</v>
      </c>
      <c r="C174" s="8" t="s">
        <v>15</v>
      </c>
      <c r="D174" s="24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ht="31.5" x14ac:dyDescent="0.25">
      <c r="A175" s="22" t="s">
        <v>258</v>
      </c>
      <c r="B175" s="8" t="s">
        <v>55</v>
      </c>
      <c r="C175" s="8" t="s">
        <v>7</v>
      </c>
      <c r="D175" s="8" t="s">
        <v>259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260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x14ac:dyDescent="0.25">
      <c r="A177" s="22" t="s">
        <v>261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262</v>
      </c>
      <c r="B178" s="8" t="s">
        <v>63</v>
      </c>
      <c r="C178" s="8" t="s">
        <v>15</v>
      </c>
      <c r="D178" s="24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ht="31.5" x14ac:dyDescent="0.25">
      <c r="A179" s="22" t="s">
        <v>263</v>
      </c>
      <c r="B179" s="8" t="s">
        <v>55</v>
      </c>
      <c r="C179" s="8" t="s">
        <v>7</v>
      </c>
      <c r="D179" s="8" t="s">
        <v>264</v>
      </c>
      <c r="E179" s="36">
        <v>56.85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265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x14ac:dyDescent="0.25">
      <c r="A181" s="22" t="s">
        <v>266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267</v>
      </c>
      <c r="B182" s="8" t="s">
        <v>63</v>
      </c>
      <c r="C182" s="8" t="s">
        <v>15</v>
      </c>
      <c r="D182" s="24">
        <f>E179/E2</f>
        <v>0.1374649385820679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ht="31.5" x14ac:dyDescent="0.25">
      <c r="A183" s="22" t="s">
        <v>268</v>
      </c>
      <c r="B183" s="8" t="s">
        <v>55</v>
      </c>
      <c r="C183" s="8" t="s">
        <v>7</v>
      </c>
      <c r="D183" s="8" t="s">
        <v>269</v>
      </c>
      <c r="E183" s="36">
        <v>0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270</v>
      </c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x14ac:dyDescent="0.25">
      <c r="A185" s="22" t="s">
        <v>271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272</v>
      </c>
      <c r="B186" s="8" t="s">
        <v>63</v>
      </c>
      <c r="C186" s="8" t="s">
        <v>15</v>
      </c>
      <c r="D186" s="24">
        <f>E183/E2</f>
        <v>0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ht="31.5" x14ac:dyDescent="0.25">
      <c r="A187" s="22" t="s">
        <v>273</v>
      </c>
      <c r="B187" s="8" t="s">
        <v>55</v>
      </c>
      <c r="C187" s="8" t="s">
        <v>7</v>
      </c>
      <c r="D187" s="8" t="s">
        <v>274</v>
      </c>
      <c r="E187" s="36">
        <v>0</v>
      </c>
      <c r="F187" s="36" t="s">
        <v>275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 t="s">
        <v>276</v>
      </c>
      <c r="B188" s="8" t="s">
        <v>58</v>
      </c>
      <c r="C188" s="8" t="s">
        <v>7</v>
      </c>
      <c r="D188" s="8" t="s">
        <v>112</v>
      </c>
      <c r="E188" s="36"/>
      <c r="F188" s="36" t="s">
        <v>61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x14ac:dyDescent="0.25">
      <c r="A189" s="22" t="s">
        <v>277</v>
      </c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 t="s">
        <v>278</v>
      </c>
      <c r="B190" s="8" t="s">
        <v>63</v>
      </c>
      <c r="C190" s="8" t="s">
        <v>15</v>
      </c>
      <c r="D190" s="24">
        <f>E187/E2</f>
        <v>0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ht="31.5" x14ac:dyDescent="0.25">
      <c r="A191" s="22" t="s">
        <v>279</v>
      </c>
      <c r="B191" s="8" t="s">
        <v>55</v>
      </c>
      <c r="C191" s="8" t="s">
        <v>7</v>
      </c>
      <c r="D191" s="8" t="s">
        <v>280</v>
      </c>
      <c r="E191" s="36">
        <v>4077.51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 t="s">
        <v>281</v>
      </c>
      <c r="B192" s="8" t="s">
        <v>58</v>
      </c>
      <c r="C192" s="8" t="s">
        <v>7</v>
      </c>
      <c r="D192" s="8" t="s">
        <v>112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x14ac:dyDescent="0.25">
      <c r="A193" s="22" t="s">
        <v>282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 t="s">
        <v>283</v>
      </c>
      <c r="B194" s="8" t="s">
        <v>63</v>
      </c>
      <c r="C194" s="8" t="s">
        <v>15</v>
      </c>
      <c r="D194" s="24">
        <f>E191/E2</f>
        <v>9.8595367056775327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284</v>
      </c>
      <c r="E195" s="36">
        <v>0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ht="47.25" x14ac:dyDescent="0.25">
      <c r="A199" s="37" t="s">
        <v>285</v>
      </c>
      <c r="B199" s="19" t="s">
        <v>50</v>
      </c>
      <c r="C199" s="19" t="s">
        <v>7</v>
      </c>
      <c r="D199" s="19" t="s">
        <v>286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ht="18.75" x14ac:dyDescent="0.25">
      <c r="A200" s="22" t="s">
        <v>287</v>
      </c>
      <c r="B200" s="8" t="s">
        <v>53</v>
      </c>
      <c r="C200" s="8" t="s">
        <v>15</v>
      </c>
      <c r="D200" s="8">
        <f>E201+E205+E209+E213+E217+E221+E225+E229+E233+E237</f>
        <v>0</v>
      </c>
      <c r="E200" s="36"/>
      <c r="F200" s="29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ht="31.5" x14ac:dyDescent="0.25">
      <c r="A201" s="22" t="s">
        <v>288</v>
      </c>
      <c r="B201" s="8" t="s">
        <v>55</v>
      </c>
      <c r="C201" s="8" t="s">
        <v>7</v>
      </c>
      <c r="D201" s="8" t="s">
        <v>289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 t="s">
        <v>290</v>
      </c>
      <c r="B202" s="8" t="s">
        <v>58</v>
      </c>
      <c r="C202" s="8" t="s">
        <v>7</v>
      </c>
      <c r="D202" s="8" t="s">
        <v>112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x14ac:dyDescent="0.25">
      <c r="A203" s="22" t="s">
        <v>291</v>
      </c>
      <c r="B203" s="8" t="s">
        <v>3</v>
      </c>
      <c r="C203" s="8" t="s">
        <v>7</v>
      </c>
      <c r="D203" s="8" t="s">
        <v>61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x14ac:dyDescent="0.25">
      <c r="A204" s="22" t="s">
        <v>292</v>
      </c>
      <c r="B204" s="8" t="s">
        <v>63</v>
      </c>
      <c r="C204" s="8" t="s">
        <v>15</v>
      </c>
      <c r="D204" s="8">
        <v>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ht="31.5" x14ac:dyDescent="0.25">
      <c r="A205" s="22" t="s">
        <v>293</v>
      </c>
      <c r="B205" s="8" t="s">
        <v>55</v>
      </c>
      <c r="C205" s="8" t="s">
        <v>7</v>
      </c>
      <c r="D205" s="8" t="s">
        <v>294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x14ac:dyDescent="0.25">
      <c r="A206" s="22" t="s">
        <v>295</v>
      </c>
      <c r="B206" s="8" t="s">
        <v>58</v>
      </c>
      <c r="C206" s="8" t="s">
        <v>7</v>
      </c>
      <c r="D206" s="8" t="s">
        <v>112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x14ac:dyDescent="0.25">
      <c r="A207" s="22" t="s">
        <v>296</v>
      </c>
      <c r="B207" s="8" t="s">
        <v>3</v>
      </c>
      <c r="C207" s="8" t="s">
        <v>7</v>
      </c>
      <c r="D207" s="8" t="s">
        <v>61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x14ac:dyDescent="0.25">
      <c r="A208" s="22" t="s">
        <v>297</v>
      </c>
      <c r="B208" s="8" t="s">
        <v>63</v>
      </c>
      <c r="C208" s="8" t="s">
        <v>15</v>
      </c>
      <c r="D208" s="24">
        <f>E205/E2</f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31.5" x14ac:dyDescent="0.25">
      <c r="A209" s="22" t="s">
        <v>298</v>
      </c>
      <c r="B209" s="8" t="s">
        <v>55</v>
      </c>
      <c r="C209" s="8" t="s">
        <v>7</v>
      </c>
      <c r="D209" s="8" t="s">
        <v>299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300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301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302</v>
      </c>
      <c r="B212" s="8" t="s">
        <v>63</v>
      </c>
      <c r="C212" s="8" t="s">
        <v>15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31.5" x14ac:dyDescent="0.25">
      <c r="A213" s="22" t="s">
        <v>303</v>
      </c>
      <c r="B213" s="8" t="s">
        <v>55</v>
      </c>
      <c r="C213" s="8" t="s">
        <v>7</v>
      </c>
      <c r="D213" s="8" t="s">
        <v>304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305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x14ac:dyDescent="0.25">
      <c r="A215" s="22" t="s">
        <v>306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307</v>
      </c>
      <c r="B216" s="8" t="s">
        <v>63</v>
      </c>
      <c r="C216" s="8" t="s">
        <v>15</v>
      </c>
      <c r="D216" s="8"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ht="31.5" x14ac:dyDescent="0.25">
      <c r="A217" s="22" t="s">
        <v>308</v>
      </c>
      <c r="B217" s="8" t="s">
        <v>55</v>
      </c>
      <c r="C217" s="8" t="s">
        <v>7</v>
      </c>
      <c r="D217" s="8" t="s">
        <v>309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310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x14ac:dyDescent="0.25">
      <c r="A219" s="22" t="s">
        <v>311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312</v>
      </c>
      <c r="B220" s="8" t="s">
        <v>63</v>
      </c>
      <c r="C220" s="8" t="s">
        <v>15</v>
      </c>
      <c r="D220" s="24">
        <f>E217/E2</f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ht="31.5" x14ac:dyDescent="0.25">
      <c r="A221" s="22" t="s">
        <v>313</v>
      </c>
      <c r="B221" s="8" t="s">
        <v>55</v>
      </c>
      <c r="C221" s="8" t="s">
        <v>7</v>
      </c>
      <c r="D221" s="8" t="s">
        <v>314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315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x14ac:dyDescent="0.25">
      <c r="A223" s="22" t="s">
        <v>316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317</v>
      </c>
      <c r="B224" s="8" t="s">
        <v>63</v>
      </c>
      <c r="C224" s="8" t="s">
        <v>15</v>
      </c>
      <c r="D224" s="24">
        <f>E221/E2</f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ht="31.5" x14ac:dyDescent="0.25">
      <c r="A225" s="22" t="s">
        <v>318</v>
      </c>
      <c r="B225" s="8" t="s">
        <v>55</v>
      </c>
      <c r="C225" s="8" t="s">
        <v>7</v>
      </c>
      <c r="D225" s="8" t="s">
        <v>319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320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x14ac:dyDescent="0.25">
      <c r="A227" s="22" t="s">
        <v>321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322</v>
      </c>
      <c r="B228" s="8" t="s">
        <v>63</v>
      </c>
      <c r="C228" s="8" t="s">
        <v>15</v>
      </c>
      <c r="D228" s="24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ht="31.5" x14ac:dyDescent="0.25">
      <c r="A229" s="22" t="s">
        <v>323</v>
      </c>
      <c r="B229" s="8" t="s">
        <v>55</v>
      </c>
      <c r="C229" s="8" t="s">
        <v>7</v>
      </c>
      <c r="D229" s="8" t="s">
        <v>324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325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x14ac:dyDescent="0.25">
      <c r="A231" s="22" t="s">
        <v>326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327</v>
      </c>
      <c r="B232" s="8" t="s">
        <v>63</v>
      </c>
      <c r="C232" s="8" t="s">
        <v>15</v>
      </c>
      <c r="D232" s="24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ht="31.5" x14ac:dyDescent="0.25">
      <c r="A233" s="22" t="s">
        <v>328</v>
      </c>
      <c r="B233" s="8" t="s">
        <v>55</v>
      </c>
      <c r="C233" s="8" t="s">
        <v>7</v>
      </c>
      <c r="D233" s="8" t="s">
        <v>329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330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x14ac:dyDescent="0.25">
      <c r="A235" s="22" t="s">
        <v>331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332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ht="31.5" x14ac:dyDescent="0.25">
      <c r="A237" s="22" t="s">
        <v>333</v>
      </c>
      <c r="B237" s="8" t="s">
        <v>55</v>
      </c>
      <c r="C237" s="8" t="s">
        <v>7</v>
      </c>
      <c r="D237" s="8" t="s">
        <v>334</v>
      </c>
      <c r="E237" s="36">
        <v>0</v>
      </c>
      <c r="F237" s="36" t="s">
        <v>335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0" customFormat="1" x14ac:dyDescent="0.25">
      <c r="A238" s="22" t="s">
        <v>336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0" customFormat="1" x14ac:dyDescent="0.25">
      <c r="A239" s="22" t="s">
        <v>337</v>
      </c>
      <c r="B239" s="8" t="s">
        <v>3</v>
      </c>
      <c r="C239" s="8" t="s">
        <v>7</v>
      </c>
      <c r="D239" s="8" t="s">
        <v>338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0" customFormat="1" x14ac:dyDescent="0.25">
      <c r="A240" s="22" t="s">
        <v>339</v>
      </c>
      <c r="B240" s="8" t="s">
        <v>63</v>
      </c>
      <c r="C240" s="8" t="s">
        <v>15</v>
      </c>
      <c r="D240" s="24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0" customFormat="1" x14ac:dyDescent="0.25">
      <c r="A241" s="22"/>
      <c r="B241" s="19" t="s">
        <v>340</v>
      </c>
      <c r="C241" s="8" t="s">
        <v>15</v>
      </c>
      <c r="D241" s="30">
        <f>SUM(D84,D28,D34,D60,D66,D72,D78,D94,D104,D162,D200)</f>
        <v>33700.75288208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45" t="s">
        <v>341</v>
      </c>
      <c r="B242" s="45"/>
      <c r="C242" s="45"/>
      <c r="D242" s="45"/>
    </row>
    <row r="243" spans="1:22" x14ac:dyDescent="0.25">
      <c r="A243" s="6" t="s">
        <v>342</v>
      </c>
      <c r="B243" s="7" t="s">
        <v>343</v>
      </c>
      <c r="C243" s="7" t="s">
        <v>344</v>
      </c>
      <c r="D243" s="7">
        <f>'[3]2018 непоср.'!$AA$29</f>
        <v>1</v>
      </c>
      <c r="E243" s="2" t="s">
        <v>380</v>
      </c>
    </row>
    <row r="244" spans="1:22" x14ac:dyDescent="0.25">
      <c r="A244" s="6" t="s">
        <v>345</v>
      </c>
      <c r="B244" s="7" t="s">
        <v>346</v>
      </c>
      <c r="C244" s="7" t="s">
        <v>344</v>
      </c>
      <c r="D244" s="7">
        <f>'[3]2018 непоср.'!$AB$29</f>
        <v>1</v>
      </c>
      <c r="E244" s="2" t="s">
        <v>380</v>
      </c>
    </row>
    <row r="245" spans="1:22" x14ac:dyDescent="0.25">
      <c r="A245" s="6" t="s">
        <v>347</v>
      </c>
      <c r="B245" s="7" t="s">
        <v>348</v>
      </c>
      <c r="C245" s="7" t="s">
        <v>344</v>
      </c>
      <c r="D245" s="7">
        <v>0</v>
      </c>
      <c r="E245" s="2" t="s">
        <v>380</v>
      </c>
    </row>
    <row r="246" spans="1:22" x14ac:dyDescent="0.25">
      <c r="A246" s="6" t="s">
        <v>349</v>
      </c>
      <c r="B246" s="7" t="s">
        <v>350</v>
      </c>
      <c r="C246" s="7" t="s">
        <v>15</v>
      </c>
      <c r="D246" s="7">
        <f>'[3]2018 непоср.'!$AD$29</f>
        <v>-13058.21</v>
      </c>
      <c r="E246" s="2" t="s">
        <v>380</v>
      </c>
    </row>
    <row r="247" spans="1:22" x14ac:dyDescent="0.25">
      <c r="A247" s="45" t="s">
        <v>351</v>
      </c>
      <c r="B247" s="45"/>
      <c r="C247" s="45"/>
      <c r="D247" s="45"/>
    </row>
    <row r="248" spans="1:22" ht="31.5" x14ac:dyDescent="0.25">
      <c r="A248" s="6" t="s">
        <v>352</v>
      </c>
      <c r="B248" s="7" t="s">
        <v>14</v>
      </c>
      <c r="C248" s="7" t="s">
        <v>15</v>
      </c>
      <c r="D248" s="7">
        <v>0</v>
      </c>
      <c r="E248" s="2" t="s">
        <v>353</v>
      </c>
    </row>
    <row r="249" spans="1:22" ht="31.5" x14ac:dyDescent="0.25">
      <c r="A249" s="6" t="s">
        <v>354</v>
      </c>
      <c r="B249" s="7" t="s">
        <v>17</v>
      </c>
      <c r="C249" s="7" t="s">
        <v>15</v>
      </c>
      <c r="D249" s="7">
        <v>0</v>
      </c>
      <c r="E249" s="2" t="s">
        <v>353</v>
      </c>
    </row>
    <row r="250" spans="1:22" ht="31.5" x14ac:dyDescent="0.25">
      <c r="A250" s="6" t="s">
        <v>355</v>
      </c>
      <c r="B250" s="7" t="s">
        <v>19</v>
      </c>
      <c r="C250" s="7" t="s">
        <v>15</v>
      </c>
      <c r="D250" s="7">
        <v>0</v>
      </c>
      <c r="E250" s="2" t="s">
        <v>353</v>
      </c>
    </row>
    <row r="251" spans="1:22" ht="31.5" x14ac:dyDescent="0.25">
      <c r="A251" s="6" t="s">
        <v>356</v>
      </c>
      <c r="B251" s="7" t="s">
        <v>43</v>
      </c>
      <c r="C251" s="7" t="s">
        <v>15</v>
      </c>
      <c r="D251" s="7">
        <v>0</v>
      </c>
      <c r="E251" s="2" t="s">
        <v>353</v>
      </c>
    </row>
    <row r="252" spans="1:22" ht="31.5" x14ac:dyDescent="0.25">
      <c r="A252" s="6" t="s">
        <v>357</v>
      </c>
      <c r="B252" s="7" t="s">
        <v>358</v>
      </c>
      <c r="C252" s="7" t="s">
        <v>15</v>
      </c>
      <c r="D252" s="7">
        <v>0</v>
      </c>
      <c r="E252" s="2" t="s">
        <v>353</v>
      </c>
    </row>
    <row r="253" spans="1:22" ht="31.5" x14ac:dyDescent="0.25">
      <c r="A253" s="6" t="s">
        <v>359</v>
      </c>
      <c r="B253" s="7" t="s">
        <v>47</v>
      </c>
      <c r="C253" s="7" t="s">
        <v>15</v>
      </c>
      <c r="D253" s="7">
        <v>0</v>
      </c>
      <c r="E253" s="2" t="s">
        <v>353</v>
      </c>
    </row>
    <row r="254" spans="1:22" x14ac:dyDescent="0.25">
      <c r="A254" s="45" t="s">
        <v>360</v>
      </c>
      <c r="B254" s="45"/>
      <c r="C254" s="45"/>
      <c r="D254" s="45"/>
      <c r="E254" s="31"/>
    </row>
    <row r="255" spans="1:22" ht="31.5" x14ac:dyDescent="0.25">
      <c r="A255" s="6" t="s">
        <v>361</v>
      </c>
      <c r="B255" s="7" t="s">
        <v>343</v>
      </c>
      <c r="C255" s="7" t="s">
        <v>344</v>
      </c>
      <c r="D255" s="7">
        <v>0</v>
      </c>
      <c r="E255" s="2" t="s">
        <v>353</v>
      </c>
    </row>
    <row r="256" spans="1:22" ht="31.5" x14ac:dyDescent="0.25">
      <c r="A256" s="6" t="s">
        <v>362</v>
      </c>
      <c r="B256" s="7" t="s">
        <v>346</v>
      </c>
      <c r="C256" s="7" t="s">
        <v>344</v>
      </c>
      <c r="D256" s="7">
        <v>0</v>
      </c>
      <c r="E256" s="2" t="s">
        <v>353</v>
      </c>
    </row>
    <row r="257" spans="1:5" ht="31.5" x14ac:dyDescent="0.25">
      <c r="A257" s="6" t="s">
        <v>363</v>
      </c>
      <c r="B257" s="7" t="s">
        <v>364</v>
      </c>
      <c r="C257" s="7" t="s">
        <v>344</v>
      </c>
      <c r="D257" s="7">
        <v>0</v>
      </c>
      <c r="E257" s="2" t="s">
        <v>353</v>
      </c>
    </row>
    <row r="258" spans="1:5" ht="31.5" x14ac:dyDescent="0.25">
      <c r="A258" s="6" t="s">
        <v>365</v>
      </c>
      <c r="B258" s="7" t="s">
        <v>350</v>
      </c>
      <c r="C258" s="7" t="s">
        <v>15</v>
      </c>
      <c r="D258" s="7">
        <v>0</v>
      </c>
      <c r="E258" s="2" t="s">
        <v>353</v>
      </c>
    </row>
    <row r="259" spans="1:5" x14ac:dyDescent="0.25">
      <c r="A259" s="45" t="s">
        <v>366</v>
      </c>
      <c r="B259" s="45"/>
      <c r="C259" s="45"/>
      <c r="D259" s="45"/>
    </row>
    <row r="260" spans="1:5" x14ac:dyDescent="0.25">
      <c r="A260" s="6" t="s">
        <v>367</v>
      </c>
      <c r="B260" s="7" t="s">
        <v>368</v>
      </c>
      <c r="C260" s="7" t="s">
        <v>344</v>
      </c>
      <c r="D260" s="7">
        <v>0</v>
      </c>
      <c r="E260" s="2" t="s">
        <v>369</v>
      </c>
    </row>
    <row r="261" spans="1:5" x14ac:dyDescent="0.25">
      <c r="A261" s="6" t="s">
        <v>370</v>
      </c>
      <c r="B261" s="7" t="s">
        <v>371</v>
      </c>
      <c r="C261" s="7" t="s">
        <v>344</v>
      </c>
      <c r="D261" s="7">
        <v>0</v>
      </c>
      <c r="E261" s="2" t="s">
        <v>369</v>
      </c>
    </row>
    <row r="262" spans="1:5" ht="31.5" x14ac:dyDescent="0.25">
      <c r="A262" s="6" t="s">
        <v>372</v>
      </c>
      <c r="B262" s="7" t="s">
        <v>373</v>
      </c>
      <c r="C262" s="7" t="s">
        <v>15</v>
      </c>
      <c r="D262" s="7">
        <v>0</v>
      </c>
      <c r="E262" s="2" t="s">
        <v>369</v>
      </c>
    </row>
    <row r="266" spans="1:5" x14ac:dyDescent="0.25">
      <c r="A266" s="44" t="s">
        <v>374</v>
      </c>
      <c r="B266" s="44"/>
      <c r="D266" s="32" t="s">
        <v>375</v>
      </c>
    </row>
  </sheetData>
  <mergeCells count="9">
    <mergeCell ref="F95:F96"/>
    <mergeCell ref="A242:D242"/>
    <mergeCell ref="A266:B266"/>
    <mergeCell ref="A247:D247"/>
    <mergeCell ref="A254:D254"/>
    <mergeCell ref="A259:D259"/>
    <mergeCell ref="A2:D2"/>
    <mergeCell ref="A8:D8"/>
    <mergeCell ref="A26:D26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2019-04-09T08:21:13Z</dcterms:modified>
</cp:coreProperties>
</file>