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<sst xmlns="http://schemas.openxmlformats.org/spreadsheetml/2006/main" count="967" uniqueCount="384">
  <si>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</si>
  <si>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</si>
  <si>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</si>
  <si>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</si>
  <si>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</si>
  <si>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</si>
  <si>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</si>
  <si>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</si>
  <si>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</si>
  <si>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</si>
  <si>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</si>
  <si>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</si>
  <si>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</si>
  <si>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</si>
  <si>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</si>
  <si>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</si>
  <si>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</si>
  <si>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</si>
  <si>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</si>
  <si>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</si>
  <si>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</si>
  <si>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</si>
  <si>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</si>
  <si>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</si>
  <si>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</si>
  <si>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</si>
  <si>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</si>
  <si>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</si>
  <si>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</si>
  <si>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</si>
  <si>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</si>
  <si>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</si>
  <si>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</si>
  <si>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</si>
  <si>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</si>
  <si>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</si>
  <si>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</si>
  <si>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</si>
  <si>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</si>
  <si>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</si>
  <si>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</si>
  <si>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</si>
  <si>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</si>
  <si>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</si>
  <si>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</si>
  <si>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</si>
  <si>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</si>
  <si>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</si>
  <si>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</si>
  <si>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</si>
  <si>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</si>
  <si>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</si>
  <si>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</si>
  <si>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</si>
  <si>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</si>
  <si>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</si>
  <si>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</si>
  <si>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</si>
  <si>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</si>
  <si>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</si>
  <si>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</si>
  <si>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</si>
  <si>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</si>
  <si>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</si>
  <si>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</si>
  <si>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</si>
  <si>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</si>
  <si>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</si>
  <si>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</si>
  <si>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</si>
  <si>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</si>
  <si>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</si>
  <si>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</si>
  <si>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</si>
  <si>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</si>
  <si>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</si>
  <si>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</si>
  <si>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</si>
  <si>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</si>
  <si>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</si>
  <si>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</si>
  <si>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</si>
  <si>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</si>
  <si>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</si>
  <si>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</si>
  <si>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</si>
  <si>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</si>
  <si>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</si>
  <si>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</si>
  <si>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</si>
  <si>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</si>
  <si>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</si>
  <si>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</si>
  <si>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</si>
  <si>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</si>
  <si>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</si>
  <si>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</si>
  <si>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</si>
  <si>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</si>
  <si>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</si>
  <si>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</si>
  <si>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</si>
  <si>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</si>
  <si>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</si>
  <si>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</si>
  <si>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</si>
  <si>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</si>
  <si>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</si>
  <si>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</si>
  <si>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</si>
  <si>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</si>
  <si>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</si>
  <si>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</si>
  <si>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</si>
  <si>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</si>
  <si>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</si>
  <si>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</si>
  <si>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</si>
  <si>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</si>
  <si>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</si>
  <si>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</si>
  <si>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</si>
  <si>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</si>
  <si>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</si>
  <si>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</si>
  <si>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</si>
  <si>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</si>
  <si>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</si>
  <si>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</si>
  <si>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</si>
  <si>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</si>
  <si>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</si>
  <si>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</si>
  <si>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</si>
  <si>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</si>
  <si>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</si>
  <si>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</si>
  <si>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</si>
  <si>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</si>
  <si>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</si>
  <si>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</si>
  <si>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</si>
  <si>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</si>
  <si>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</si>
  <si>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</si>
  <si>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</si>
  <si>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</si>
  <si>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</si>
  <si>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</si>
  <si>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</si>
  <si>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</si>
  <si>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</si>
  <si>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</si>
  <si>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</si>
  <si>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</si>
  <si>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</si>
  <si>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</si>
  <si>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</si>
  <si>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</si>
  <si>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</si>
  <si>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</si>
  <si>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</si>
  <si>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</si>
  <si>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</si>
  <si>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</si>
  <si>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</si>
  <si>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</si>
  <si>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</si>
  <si>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</si>
  <si>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</si>
  <si>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</si>
  <si>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</si>
  <si>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</si>
  <si>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</si>
  <si>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</si>
  <si>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</si>
  <si>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</si>
  <si>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</si>
  <si>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</si>
  <si>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</si>
  <si>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</si>
  <si>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</si>
  <si>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</si>
  <si>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</si>
  <si>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</si>
  <si>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</si>
  <si>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</si>
  <si>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</si>
  <si>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</si>
  <si>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</si>
  <si>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</si>
  <si>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</si>
  <si>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</si>
  <si>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</si>
  <si>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</si>
  <si>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</si>
  <si>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</si>
  <si>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</si>
  <si>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</si>
  <si>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</si>
  <si>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</si>
  <si>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</si>
  <si>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</si>
  <si>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</si>
  <si>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</si>
  <si>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</si>
  <si>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</si>
  <si>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</si>
  <si>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</si>
  <si>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</si>
  <si>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</si>
  <si>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</si>
  <si>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</si>
  <si>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</si>
  <si>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</si>
  <si>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</si>
  <si>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</si>
  <si>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</si>
  <si>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</si>
  <si>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</si>
  <si>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</si>
  <si>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</si>
  <si>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</si>
  <si>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</si>
  <si>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</si>
  <si>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</si>
  <si>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</si>
  <si>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</si>
  <si>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</si>
  <si>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</si>
  <si>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</si>
  <si>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</si>
  <si>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</si>
  <si>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</si>
  <si>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</si>
  <si>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</si>
  <si>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</si>
  <si>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</si>
  <si>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</si>
  <si>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</si>
  <si>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</si>
  <si>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</si>
  <si>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</si>
  <si>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</si>
  <si>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</si>
  <si>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</si>
  <si>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</si>
  <si>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</si>
  <si>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</si>
  <si>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</si>
  <si>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</si>
  <si>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</si>
  <si>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</si>
  <si>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</si>
  <si>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</si>
  <si>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</si>
  <si>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</si>
  <si>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</si>
  <si>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</si>
  <si>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</si>
  <si>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</si>
  <si>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</si>
  <si>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</si>
  <si>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</si>
  <si>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</si>
  <si>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</si>
  <si>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</si>
  <si>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</si>
  <si>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</si>
  <si>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</si>
  <si>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</si>
  <si>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</si>
  <si>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</si>
  <si>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</si>
  <si>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</si>
  <si>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</si>
  <si>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</si>
  <si>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</si>
  <si>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</si>
  <si>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</si>
  <si>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</si>
  <si>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</si>
  <si>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</si>
  <si>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</si>
  <si>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</si>
  <si>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</si>
  <si>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</si>
  <si>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</si>
  <si>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</si>
  <si>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</si>
  <si>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</si>
  <si>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</si>
  <si>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</si>
  <si>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</si>
  <si>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</si>
  <si>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</si>
  <si>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</si>
  <si>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</si>
  <si>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</si>
  <si>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</si>
  <si>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</si>
  <si>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</si>
  <si>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</si>
  <si>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</si>
  <si>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</si>
  <si>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</si>
  <si>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</si>
  <si>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</si>
  <si>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</si>
  <si>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</si>
  <si>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</si>
  <si>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</si>
  <si>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</si>
  <si>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</si>
  <si>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</si>
  <si>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</si>
  <si>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</si>
  <si>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</si>
  <si>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</si>
  <si>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</si>
  <si>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</si>
  <si>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</si>
  <si>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</si>
  <si>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</si>
  <si>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</si>
  <si>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</si>
  <si>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</si>
  <si>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</si>
  <si>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</si>
  <si>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</si>
  <si>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</si>
  <si>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</si>
  <si>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</si>
  <si>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</si>
  <si>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</si>
  <si>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</si>
  <si>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</si>
  <si>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</si>
  <si>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</si>
  <si>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</si>
  <si>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</si>
  <si>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</si>
  <si>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</si>
  <si>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</si>
  <si>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</si>
  <si>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</si>
  <si>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</si>
  <si>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</si>
  <si>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</si>
  <si>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</si>
  <si>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</si>
  <si>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</si>
  <si>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</si>
  <si>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</si>
  <si>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</si>
  <si>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</si>
  <si>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</si>
  <si>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</si>
  <si>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</si>
  <si>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</si>
  <si>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</si>
  <si>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</si>
  <si>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</si>
  <si>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</si>
  <si>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</si>
  <si>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</si>
  <si>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</si>
  <si>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</si>
  <si>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</si>
  <si>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</si>
  <si>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</si>
  <si>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</si>
  <si>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</si>
  <si>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</si>
  <si>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</si>
  <si>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</si>
  <si>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</si>
  <si>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</si>
  <si>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 тепловой энергии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</si>
  <si>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</si>
  <si>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</si>
  <si>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</si>
  <si>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                                                                            по дому № 15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</si>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</sst>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&#1043;&#1072;&#1075;&#1072;&#1088;&#1080;&#1085;&#1072;,%20&#1076;.%201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7">
          <cell r="I17">
            <v>396.33</v>
          </cell>
          <cell r="M17">
            <v>70063.18</v>
          </cell>
          <cell r="P17">
            <v>19126.224000000002</v>
          </cell>
          <cell r="U17">
            <v>21700.908000000003</v>
          </cell>
          <cell r="V17">
            <v>13539.37</v>
          </cell>
          <cell r="Z17">
            <v>23172.156</v>
          </cell>
          <cell r="AA17">
            <v>3</v>
          </cell>
          <cell r="AB17">
            <v>3</v>
          </cell>
          <cell r="AD17">
            <v>-16787.97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-180039.02300000002</v>
          </cell>
        </row>
        <row r="25">
          <cell r="D25">
            <v>22555.51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EU38">
            <v>0.139377</v>
          </cell>
        </row>
        <row r="39">
          <cell r="EU39">
            <v>0.09922</v>
          </cell>
        </row>
        <row r="123">
          <cell r="EU123">
            <v>139112.2055136</v>
          </cell>
        </row>
        <row r="124">
          <cell r="EU124">
            <v>198456.97032480003</v>
          </cell>
        </row>
        <row r="125">
          <cell r="EU125">
            <v>37332.54624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U4">
            <v>2538.8</v>
          </cell>
        </row>
        <row r="38">
          <cell r="EU38">
            <v>0.139377</v>
          </cell>
        </row>
        <row r="42">
          <cell r="EU42">
            <v>0.092215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V18" sqref="V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6.28125" style="3" hidden="1" customWidth="1"/>
    <col min="8" max="8" width="9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382</v>
      </c>
      <c r="B2" s="37"/>
      <c r="C2" s="37"/>
      <c r="D2" s="37"/>
      <c r="E2" s="1">
        <v>2538.8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-180039.02300000002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22555.51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374901.7220784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'[3]гук(2016)'!$EU$124</f>
        <v>198456.97032480003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'[3]гук(2016)'!$EU$123</f>
        <v>139112.2055136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'[3]гук(2016)'!$EU$125</f>
        <v>37332.54624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288050.57207840006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D12-D25+D260+D276</f>
        <v>288050.57207840006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108011.54907840004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Управл'!$I$17</f>
        <v>396.33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D22-D255</f>
        <v>-154438.05715679997</v>
      </c>
    </row>
    <row r="25" spans="1:5" ht="15.75">
      <c r="A25" s="10" t="s">
        <v>96</v>
      </c>
      <c r="B25" s="10" t="s">
        <v>104</v>
      </c>
      <c r="C25" s="10" t="s">
        <v>76</v>
      </c>
      <c r="D25" s="41">
        <f>'[1]2018 Управл'!$M$17</f>
        <v>70063.18</v>
      </c>
      <c r="E25" s="1">
        <f>22555.51</f>
        <v>22555.51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21700.908000000003</v>
      </c>
      <c r="E28" s="15">
        <f>'[1]2018 Управл'!$U$17</f>
        <v>21700.908000000003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8.547702851740981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27343.52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1370.95</f>
        <v>1370.95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0.5399992122262486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f>786.01</f>
        <v>786.01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0.30959902316054827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7207.65</f>
        <v>7207.65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2.8389987395619976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17978.91</f>
        <v>17978.91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7.081656688199149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19126.224000000002</v>
      </c>
      <c r="E60" s="11">
        <f>'[1]2018 Управл'!$P$17</f>
        <v>19126.224000000002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7.5335686150937455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377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377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37332.55</v>
      </c>
      <c r="E72" s="11">
        <v>37332.55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14.704801481014652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8924.79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8924.79</f>
        <v>8924.79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3.5153576492831258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810.63</f>
        <v>810.63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810.63</v>
      </c>
      <c r="E84" s="11"/>
      <c r="F84" s="33">
        <v>51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15.894705882352941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9">
        <f>E91+E95</f>
        <v>36711.526</v>
      </c>
      <c r="E90" s="11"/>
      <c r="F90" s="2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Управл'!$V$17</f>
        <v>13539.37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5.332980148101465</v>
      </c>
      <c r="E94" s="11"/>
      <c r="F94" s="2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Управл'!$Z$17</f>
        <v>23172.156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9.127208129825114</v>
      </c>
      <c r="E98" s="11"/>
      <c r="F98" s="2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736.8</v>
      </c>
      <c r="E100" s="11"/>
      <c r="F100" s="9">
        <v>344.3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550.88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1.5999999999999999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185.92</v>
      </c>
      <c r="F105" s="9">
        <f>F100</f>
        <v>344.3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0.5399941911124019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54820.583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1106.89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0.43598944383173155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4238.53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1.669501339215377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5" t="s">
        <v>383</v>
      </c>
      <c r="E119" s="11">
        <v>920.34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5">
        <f>E119/E2</f>
        <v>0.3625098471718922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1710.18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0.6736174570663305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22322.98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8.792728848274775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14666.8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5.7770600283598545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8647.153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3.406000078777375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520.71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0.20510083504017645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687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0.2706002835985505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29"/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E163/E2</f>
        <v>0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E169+E173+E177+E181+E185+E189+E197+E201+E205+E209+E193</f>
        <v>42398.1652352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>
        <f>'[3]гук(2016)'!$EU$39*12*E2</f>
        <v>3022.7968320000004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378</v>
      </c>
      <c r="E173" s="11">
        <f>('[4]гук(2016)'!$EU$38+'[4]гук(2016)'!$EU$42)*12*'[4]гук(2016)'!$EU$4</f>
        <v>7055.589235200001</v>
      </c>
      <c r="F173" s="33">
        <v>2</v>
      </c>
      <c r="G173" s="33">
        <f>'[3]гук(2016)'!$EU$38*12*E2</f>
        <v>4246.203931200001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3527.7946176000005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1590.13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0.6263313376398298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4805.08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1.8926579486371513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1115.29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0.43929809358752164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/>
      <c r="B193" s="9" t="s">
        <v>109</v>
      </c>
      <c r="C193" s="9" t="s">
        <v>70</v>
      </c>
      <c r="D193" s="9" t="s">
        <v>376</v>
      </c>
      <c r="E193" s="11">
        <v>3498.57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/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/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/>
      <c r="B196" s="9" t="s">
        <v>111</v>
      </c>
      <c r="C196" s="9" t="s">
        <v>76</v>
      </c>
      <c r="D196" s="45">
        <f>E193/E2</f>
        <v>1.3780408066803214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242</v>
      </c>
      <c r="B197" s="9" t="s">
        <v>109</v>
      </c>
      <c r="C197" s="9" t="s">
        <v>70</v>
      </c>
      <c r="D197" s="9" t="s">
        <v>47</v>
      </c>
      <c r="E197" s="11">
        <v>328.95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239</v>
      </c>
      <c r="B198" s="9" t="s">
        <v>110</v>
      </c>
      <c r="C198" s="9" t="s">
        <v>70</v>
      </c>
      <c r="D198" s="9" t="s">
        <v>27</v>
      </c>
      <c r="E198" s="1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243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244</v>
      </c>
      <c r="B200" s="9" t="s">
        <v>111</v>
      </c>
      <c r="C200" s="9" t="s">
        <v>76</v>
      </c>
      <c r="D200" s="45">
        <f>E197/E2</f>
        <v>0.1295690877579959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245</v>
      </c>
      <c r="B201" s="9" t="s">
        <v>109</v>
      </c>
      <c r="C201" s="9" t="s">
        <v>70</v>
      </c>
      <c r="D201" s="9" t="s">
        <v>48</v>
      </c>
      <c r="E201" s="11">
        <v>5611.75</v>
      </c>
      <c r="F201" s="33" t="s">
        <v>332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246</v>
      </c>
      <c r="B202" s="9" t="s">
        <v>110</v>
      </c>
      <c r="C202" s="9" t="s">
        <v>70</v>
      </c>
      <c r="D202" s="9" t="s">
        <v>27</v>
      </c>
      <c r="E202" s="11"/>
      <c r="F202" s="33" t="s">
        <v>12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247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248</v>
      </c>
      <c r="B204" s="9" t="s">
        <v>111</v>
      </c>
      <c r="C204" s="9" t="s">
        <v>76</v>
      </c>
      <c r="D204" s="45">
        <f>E201/E2</f>
        <v>2.2103946746494407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 t="s">
        <v>249</v>
      </c>
      <c r="B205" s="9" t="s">
        <v>109</v>
      </c>
      <c r="C205" s="9" t="s">
        <v>70</v>
      </c>
      <c r="D205" s="9" t="s">
        <v>49</v>
      </c>
      <c r="E205" s="11">
        <v>16244.38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 t="s">
        <v>250</v>
      </c>
      <c r="B206" s="9" t="s">
        <v>110</v>
      </c>
      <c r="C206" s="9" t="s">
        <v>70</v>
      </c>
      <c r="D206" s="9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 t="s">
        <v>251</v>
      </c>
      <c r="B207" s="9" t="s">
        <v>67</v>
      </c>
      <c r="C207" s="9" t="s">
        <v>70</v>
      </c>
      <c r="D207" s="9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 t="s">
        <v>252</v>
      </c>
      <c r="B208" s="9" t="s">
        <v>111</v>
      </c>
      <c r="C208" s="9" t="s">
        <v>76</v>
      </c>
      <c r="D208" s="45">
        <f>E205/E2</f>
        <v>6.398448085709783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31.5">
      <c r="A209" s="25"/>
      <c r="B209" s="9" t="s">
        <v>109</v>
      </c>
      <c r="C209" s="9" t="s">
        <v>70</v>
      </c>
      <c r="D209" s="45" t="s">
        <v>375</v>
      </c>
      <c r="E209" s="11">
        <v>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5.75">
      <c r="A210" s="25"/>
      <c r="B210" s="9" t="s">
        <v>110</v>
      </c>
      <c r="C210" s="9" t="s">
        <v>70</v>
      </c>
      <c r="D210" s="45" t="s">
        <v>27</v>
      </c>
      <c r="E210" s="1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15.75">
      <c r="A211" s="25"/>
      <c r="B211" s="9" t="s">
        <v>67</v>
      </c>
      <c r="C211" s="9" t="s">
        <v>70</v>
      </c>
      <c r="D211" s="45" t="s">
        <v>12</v>
      </c>
      <c r="E211" s="1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/>
      <c r="B212" s="9" t="s">
        <v>111</v>
      </c>
      <c r="C212" s="9" t="s">
        <v>76</v>
      </c>
      <c r="D212" s="45">
        <f>E209/E2</f>
        <v>0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47.25">
      <c r="A213" s="34" t="s">
        <v>287</v>
      </c>
      <c r="B213" s="22" t="s">
        <v>107</v>
      </c>
      <c r="C213" s="22" t="s">
        <v>70</v>
      </c>
      <c r="D213" s="22" t="s">
        <v>50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8.75">
      <c r="A214" s="25" t="s">
        <v>253</v>
      </c>
      <c r="B214" s="9" t="s">
        <v>108</v>
      </c>
      <c r="C214" s="9" t="s">
        <v>76</v>
      </c>
      <c r="D214" s="9">
        <f>E215+E219+E223+E227+E231+E235+E239+E243+E247+E251</f>
        <v>12543.91</v>
      </c>
      <c r="E214" s="11"/>
      <c r="F214" s="31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283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255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256</v>
      </c>
      <c r="B218" s="9" t="s">
        <v>111</v>
      </c>
      <c r="C218" s="9" t="s">
        <v>76</v>
      </c>
      <c r="D218" s="9"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257</v>
      </c>
      <c r="B219" s="9" t="s">
        <v>109</v>
      </c>
      <c r="C219" s="9" t="s">
        <v>70</v>
      </c>
      <c r="D219" s="9" t="s">
        <v>53</v>
      </c>
      <c r="E219" s="11">
        <v>1944.18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258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259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260</v>
      </c>
      <c r="B222" s="9" t="s">
        <v>111</v>
      </c>
      <c r="C222" s="9" t="s">
        <v>76</v>
      </c>
      <c r="D222" s="45">
        <f>E219/E2</f>
        <v>0.7657869859776272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261</v>
      </c>
      <c r="B223" s="9" t="s">
        <v>109</v>
      </c>
      <c r="C223" s="9" t="s">
        <v>70</v>
      </c>
      <c r="D223" s="9" t="s">
        <v>52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262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263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264</v>
      </c>
      <c r="B226" s="9" t="s">
        <v>111</v>
      </c>
      <c r="C226" s="9" t="s">
        <v>76</v>
      </c>
      <c r="D226" s="46">
        <f>E223/E2</f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266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267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268</v>
      </c>
      <c r="B230" s="9" t="s">
        <v>111</v>
      </c>
      <c r="C230" s="9" t="s">
        <v>76</v>
      </c>
      <c r="D230" s="9">
        <v>0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269</v>
      </c>
      <c r="B231" s="9" t="s">
        <v>109</v>
      </c>
      <c r="C231" s="9" t="s">
        <v>70</v>
      </c>
      <c r="D231" s="9" t="s">
        <v>338</v>
      </c>
      <c r="E231" s="11">
        <v>10262.25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270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271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272</v>
      </c>
      <c r="B234" s="9" t="s">
        <v>111</v>
      </c>
      <c r="C234" s="9" t="s">
        <v>76</v>
      </c>
      <c r="D234" s="45">
        <f>E231/E2</f>
        <v>4.042165590042539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273</v>
      </c>
      <c r="B235" s="9" t="s">
        <v>109</v>
      </c>
      <c r="C235" s="9" t="s">
        <v>70</v>
      </c>
      <c r="D235" s="9" t="s">
        <v>1</v>
      </c>
      <c r="E235" s="11"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274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275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276</v>
      </c>
      <c r="B238" s="9" t="s">
        <v>111</v>
      </c>
      <c r="C238" s="9" t="s">
        <v>76</v>
      </c>
      <c r="D238" s="45">
        <f>E235/E2</f>
        <v>0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277</v>
      </c>
      <c r="B239" s="9" t="s">
        <v>109</v>
      </c>
      <c r="C239" s="9" t="s">
        <v>70</v>
      </c>
      <c r="D239" s="9" t="s">
        <v>0</v>
      </c>
      <c r="E239" s="11">
        <v>337.48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278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279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280</v>
      </c>
      <c r="B242" s="9" t="s">
        <v>111</v>
      </c>
      <c r="C242" s="9" t="s">
        <v>76</v>
      </c>
      <c r="D242" s="45">
        <f>E239/E2</f>
        <v>0.13292894280762566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282</v>
      </c>
      <c r="B243" s="9" t="s">
        <v>109</v>
      </c>
      <c r="C243" s="9" t="s">
        <v>70</v>
      </c>
      <c r="D243" s="9" t="s">
        <v>54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284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285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286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289</v>
      </c>
      <c r="B247" s="9" t="s">
        <v>109</v>
      </c>
      <c r="C247" s="9" t="s">
        <v>70</v>
      </c>
      <c r="D247" s="9" t="s">
        <v>55</v>
      </c>
      <c r="E247" s="11">
        <v>0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290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291</v>
      </c>
      <c r="B249" s="9" t="s">
        <v>67</v>
      </c>
      <c r="C249" s="9" t="s">
        <v>70</v>
      </c>
      <c r="D249" s="9" t="s">
        <v>12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292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31.5">
      <c r="A251" s="25" t="s">
        <v>370</v>
      </c>
      <c r="B251" s="9" t="s">
        <v>109</v>
      </c>
      <c r="C251" s="9" t="s">
        <v>70</v>
      </c>
      <c r="D251" s="9" t="s">
        <v>56</v>
      </c>
      <c r="E251" s="11"/>
      <c r="F251" s="33" t="s">
        <v>333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2" customFormat="1" ht="15.75">
      <c r="A252" s="25" t="s">
        <v>371</v>
      </c>
      <c r="B252" s="9" t="s">
        <v>110</v>
      </c>
      <c r="C252" s="9" t="s">
        <v>70</v>
      </c>
      <c r="D252" s="9" t="s">
        <v>27</v>
      </c>
      <c r="E252" s="1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2" customFormat="1" ht="15.75">
      <c r="A253" s="25" t="s">
        <v>372</v>
      </c>
      <c r="B253" s="9" t="s">
        <v>67</v>
      </c>
      <c r="C253" s="9" t="s">
        <v>70</v>
      </c>
      <c r="D253" s="9" t="s">
        <v>325</v>
      </c>
      <c r="E253" s="1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2" customFormat="1" ht="15.75">
      <c r="A254" s="25" t="s">
        <v>373</v>
      </c>
      <c r="B254" s="9" t="s">
        <v>111</v>
      </c>
      <c r="C254" s="9" t="s">
        <v>76</v>
      </c>
      <c r="D254" s="45">
        <f>E251/E2</f>
        <v>0</v>
      </c>
      <c r="E254" s="1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2" customFormat="1" ht="15.75">
      <c r="A255" s="25"/>
      <c r="B255" s="22" t="s">
        <v>281</v>
      </c>
      <c r="C255" s="9" t="s">
        <v>76</v>
      </c>
      <c r="D255" s="32">
        <f>SUM(D90,D28,D34,D60,D66,D72,D78,D84,D100,D110,D168,D214)</f>
        <v>262449.6062352</v>
      </c>
      <c r="E255" s="1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4" ht="15.75">
      <c r="A256" s="36" t="s">
        <v>293</v>
      </c>
      <c r="B256" s="36"/>
      <c r="C256" s="36"/>
      <c r="D256" s="36"/>
    </row>
    <row r="257" spans="1:4" ht="15.75">
      <c r="A257" s="7" t="s">
        <v>294</v>
      </c>
      <c r="B257" s="8" t="s">
        <v>295</v>
      </c>
      <c r="C257" s="8" t="s">
        <v>296</v>
      </c>
      <c r="D257" s="47">
        <f>'[1]2018 Управл'!$AA$17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7">
        <f>'[1]2018 Управл'!$AB$17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0">
        <f>'[1]2018 Управл'!$AD$17</f>
        <v>-16787.97</v>
      </c>
    </row>
    <row r="261" spans="1:4" ht="15.75">
      <c r="A261" s="36" t="s">
        <v>303</v>
      </c>
      <c r="B261" s="36"/>
      <c r="C261" s="36"/>
      <c r="D261" s="36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6" t="s">
        <v>311</v>
      </c>
      <c r="B268" s="36"/>
      <c r="C268" s="36"/>
      <c r="D268" s="36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6" t="s">
        <v>317</v>
      </c>
      <c r="B273" s="36"/>
      <c r="C273" s="36"/>
      <c r="D273" s="36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2019-03-29T08:18:46Z</dcterms:modified>
  <cp:category/>
  <cp:version/>
  <cp:contentType/>
  <cp:contentStatus/>
</cp:coreProperties>
</file>