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D9" i="1" l="1"/>
  <c r="D10" i="1"/>
  <c r="D56" i="1" l="1"/>
  <c r="D25" i="1" l="1"/>
  <c r="D13" i="1" l="1"/>
  <c r="D86" i="1"/>
  <c r="D85" i="1"/>
  <c r="D84" i="1"/>
  <c r="D83" i="1"/>
  <c r="F63" i="1"/>
  <c r="F59" i="1"/>
  <c r="D62" i="1" s="1"/>
  <c r="E36" i="1" l="1"/>
  <c r="E29" i="1"/>
  <c r="D23" i="1"/>
  <c r="D15" i="1" l="1"/>
  <c r="D14" i="1"/>
  <c r="D11" i="1"/>
  <c r="D58" i="1" l="1"/>
  <c r="D66" i="1" l="1"/>
  <c r="D44" i="1"/>
  <c r="D40" i="1"/>
  <c r="D38" i="1"/>
  <c r="D34" i="1"/>
  <c r="D32" i="1"/>
  <c r="D28" i="1"/>
  <c r="D68" i="1" l="1"/>
  <c r="D76" i="1"/>
  <c r="D80" i="1"/>
  <c r="D72" i="1" l="1"/>
  <c r="D52" i="1"/>
  <c r="D81" i="1" s="1"/>
  <c r="D50" i="1"/>
  <c r="D46" i="1"/>
  <c r="D12" i="1"/>
  <c r="D17" i="1" s="1"/>
  <c r="D16" i="1" s="1"/>
  <c r="D22" i="1" s="1"/>
  <c r="D24" i="1" l="1"/>
</calcChain>
</file>

<file path=xl/sharedStrings.xml><?xml version="1.0" encoding="utf-8"?>
<sst xmlns="http://schemas.openxmlformats.org/spreadsheetml/2006/main" count="356" uniqueCount="172">
  <si>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</si>
  <si>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</si>
  <si>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</si>
  <si>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</si>
  <si>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</si>
  <si>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</si>
  <si>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</si>
  <si>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</si>
  <si>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</si>
  <si>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</si>
  <si>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</si>
  <si>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</si>
  <si>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</si>
  <si>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</si>
  <si>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</si>
  <si>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</si>
  <si>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</si>
  <si>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</si>
  <si>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</si>
  <si>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</si>
  <si>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</si>
  <si>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</si>
  <si>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</si>
  <si>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</si>
  <si>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</si>
  <si>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</si>
  <si>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</si>
  <si>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</si>
  <si>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</si>
  <si>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</si>
  <si>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</si>
  <si>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</si>
  <si>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</si>
  <si>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</si>
  <si>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</si>
  <si>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</si>
  <si>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</si>
  <si>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</si>
  <si>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</si>
  <si>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</si>
  <si>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</si>
  <si>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</si>
  <si>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</si>
  <si>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</si>
  <si>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</si>
  <si>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</si>
  <si>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</si>
  <si>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</si>
  <si>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</si>
  <si>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</si>
  <si>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</si>
  <si>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</si>
  <si>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</si>
  <si>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</si>
  <si>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</si>
  <si>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</si>
  <si>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</si>
  <si>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</si>
  <si>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</si>
  <si>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</si>
  <si>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</si>
  <si>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</si>
  <si>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</si>
  <si>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</si>
  <si>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1 раз в год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</si>
  <si>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</si>
  <si>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</si>
  <si>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</si>
  <si>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</si>
  <si>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</si>
  <si>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</si>
  <si>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</si>
  <si>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</si>
  <si>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</si>
  <si>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</si>
  <si>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</si>
  <si>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</si>
  <si>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Управление МКД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</si>
  <si>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</si>
  <si>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</si>
  <si>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санузел - 1 раз в год; кухня - 2 раза в год</t>
  </si>
  <si>
    <t>Работы по обеспечению вывоза бытовых отходов</t>
  </si>
  <si>
    <t>Вывоз КГО</t>
  </si>
  <si>
    <t>2 раза в неделю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</si>
  <si>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</si>
  <si>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</si>
  <si>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</si>
  <si>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</si>
  <si>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</si>
  <si>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</si>
  <si>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</si>
  <si>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</si>
  <si>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</si>
  <si>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</si>
  <si>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</si>
  <si>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</si>
  <si>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</si>
  <si>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</si>
  <si>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</si>
  <si>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</si>
  <si>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</si>
  <si>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</si>
  <si>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</si>
  <si>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</si>
  <si>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</si>
  <si>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</si>
  <si>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</si>
  <si>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</si>
  <si>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</si>
  <si>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</si>
  <si>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</si>
  <si>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</si>
  <si>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ЯРЛЫКОВА</t>
  </si>
  <si>
    <t>Направлено исковых заявлений</t>
  </si>
  <si>
    <t>Получено денежных средств по результатам претензионно-исковой работы</t>
  </si>
  <si>
    <t>Ремонт контейнерных площадок</t>
  </si>
  <si>
    <t>Ремонт просевшей омостки</t>
  </si>
  <si>
    <t>Директор ООО "ГУК" Привокзальная"</t>
  </si>
  <si>
    <t>Ю.Д.Шкляров</t>
  </si>
  <si>
    <t>31.03.2019 г.</t>
  </si>
  <si>
    <t>01.01.2018 г.</t>
  </si>
  <si>
    <t>31.12.2018 г.</t>
  </si>
  <si>
    <t>экономист</t>
  </si>
  <si>
    <t>Вывоз ТБО</t>
  </si>
  <si>
    <t>21.2</t>
  </si>
  <si>
    <t>22.2</t>
  </si>
  <si>
    <t>23.2</t>
  </si>
  <si>
    <t>24.2</t>
  </si>
  <si>
    <t>25.2</t>
  </si>
  <si>
    <t>26.2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</si>
  <si>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</si>
  <si>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</si>
  <si>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</si>
  <si>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</si>
  <si>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</si>
  <si>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</si>
  <si>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</si>
  <si>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</si>
  <si>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</si>
  <si>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</si>
  <si>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</si>
  <si>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</si>
  <si>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</si>
  <si>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22.6.1</t>
  </si>
  <si>
    <t>23.6.1</t>
  </si>
  <si>
    <t>24.6.1</t>
  </si>
  <si>
    <t>25.6.1</t>
  </si>
  <si>
    <t>26.6.1</t>
  </si>
  <si>
    <t>23.6.2</t>
  </si>
  <si>
    <t>24.6.2</t>
  </si>
  <si>
    <t>25.6.2</t>
  </si>
  <si>
    <t>26.6.2</t>
  </si>
  <si>
    <t>22.7.1</t>
  </si>
  <si>
    <t>23.7.2</t>
  </si>
  <si>
    <t>24.7.3</t>
  </si>
  <si>
    <t>23.7.1</t>
  </si>
  <si>
    <t>24.7.1</t>
  </si>
  <si>
    <t>25.7.1</t>
  </si>
  <si>
    <t>26.7.1</t>
  </si>
  <si>
    <t>24.7.2</t>
  </si>
  <si>
    <t>25.7.2</t>
  </si>
  <si>
    <t>26.7.2</t>
  </si>
  <si>
    <t>23.7.3</t>
  </si>
  <si>
    <t>25.7.3</t>
  </si>
  <si>
    <t>26.7.3</t>
  </si>
  <si>
    <t>25.</t>
  </si>
  <si>
    <t>26.</t>
  </si>
  <si>
    <t>22.</t>
  </si>
  <si>
    <t>23.</t>
  </si>
  <si>
    <t>24.</t>
  </si>
  <si>
    <t>Отчет об исполнении управляющей организацией ООО "ГУК "Привокзальная" договора оказания услуг выполнения работ за 2018 год                                                                                             по дому № 31 Б  ул. 9 Января в  г. Липецке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</si>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</sst>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4" fontId="1" fillId="0" borderId="1" xfId="0" applyNumberFormat="1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/>
    <xf numFmtId="49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/&#1091;&#1083;.%209%20&#1071;&#1085;&#1074;&#1072;&#1088;&#1103;,%20&#1076;.%2031&#1041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%209%20&#1071;&#1085;&#1074;&#1072;&#1088;&#1103;,%20&#1076;.%2031&#1041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D10">
            <v>2657.41</v>
          </cell>
        </row>
        <row r="11">
          <cell r="D11">
            <v>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123">
          <cell r="HO123">
            <v>1403.6200512</v>
          </cell>
        </row>
        <row r="124">
          <cell r="HO124">
            <v>5265.0787919999966</v>
          </cell>
        </row>
        <row r="125">
          <cell r="HO125">
            <v>1052.8636799999999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11">
          <cell r="I11">
            <v>0</v>
          </cell>
          <cell r="P11">
            <v>627.21599999999989</v>
          </cell>
          <cell r="U11">
            <v>760.39199999999994</v>
          </cell>
          <cell r="V11">
            <v>381.84</v>
          </cell>
          <cell r="Z11">
            <v>811.94399999999996</v>
          </cell>
          <cell r="AD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-1303.3313952000062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"/>
  <sheetViews>
    <sheetView tabSelected="1" view="pageBreakPreview" zoomScale="60" zoomScaleNormal="90" workbookViewId="0">
      <selection activeCell="E1" sqref="E1:F1048576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22" width="9.140625" style="2" customWidth="1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4" t="s">
        <v>170</v>
      </c>
      <c r="B2" s="44"/>
      <c r="C2" s="44"/>
      <c r="D2" s="44"/>
      <c r="E2" s="2">
        <v>71.599999999999994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119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120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121</v>
      </c>
    </row>
    <row r="8" spans="1:22" ht="42.75" customHeight="1" x14ac:dyDescent="0.25">
      <c r="A8" s="43" t="s">
        <v>12</v>
      </c>
      <c r="B8" s="43"/>
      <c r="C8" s="43"/>
      <c r="D8" s="43"/>
    </row>
    <row r="9" spans="1:22" x14ac:dyDescent="0.25">
      <c r="A9" s="6" t="s">
        <v>13</v>
      </c>
      <c r="B9" s="7" t="s">
        <v>14</v>
      </c>
      <c r="C9" s="7" t="s">
        <v>15</v>
      </c>
      <c r="D9" s="37">
        <f>[4]Лист1!$D$23</f>
        <v>0</v>
      </c>
      <c r="E9" s="2" t="s">
        <v>122</v>
      </c>
    </row>
    <row r="10" spans="1:22" x14ac:dyDescent="0.25">
      <c r="A10" s="6" t="s">
        <v>16</v>
      </c>
      <c r="B10" s="7" t="s">
        <v>17</v>
      </c>
      <c r="C10" s="7" t="s">
        <v>15</v>
      </c>
      <c r="D10" s="37">
        <f>[4]Лист1!$D$24</f>
        <v>-1303.3313952000062</v>
      </c>
      <c r="E10" s="2" t="s">
        <v>122</v>
      </c>
      <c r="H10" s="30"/>
    </row>
    <row r="11" spans="1:22" x14ac:dyDescent="0.25">
      <c r="A11" s="6" t="s">
        <v>18</v>
      </c>
      <c r="B11" s="7" t="s">
        <v>19</v>
      </c>
      <c r="C11" s="7" t="s">
        <v>15</v>
      </c>
      <c r="D11" s="37">
        <f>[1]Лист1!$D$11</f>
        <v>0</v>
      </c>
      <c r="E11" s="2" t="s">
        <v>122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37">
        <f>D13+D14+D15</f>
        <v>7721.5625231999966</v>
      </c>
    </row>
    <row r="13" spans="1:22" x14ac:dyDescent="0.25">
      <c r="A13" s="6" t="s">
        <v>22</v>
      </c>
      <c r="B13" s="9" t="s">
        <v>23</v>
      </c>
      <c r="C13" s="7" t="s">
        <v>15</v>
      </c>
      <c r="D13" s="37">
        <f>'[2]гук(2016)'!$HO$124</f>
        <v>5265.0787919999966</v>
      </c>
    </row>
    <row r="14" spans="1:22" x14ac:dyDescent="0.25">
      <c r="A14" s="6" t="s">
        <v>24</v>
      </c>
      <c r="B14" s="9" t="s">
        <v>25</v>
      </c>
      <c r="C14" s="7" t="s">
        <v>15</v>
      </c>
      <c r="D14" s="37">
        <f>'[2]гук(2016)'!$HO$123</f>
        <v>1403.6200512</v>
      </c>
    </row>
    <row r="15" spans="1:22" ht="15" customHeight="1" x14ac:dyDescent="0.25">
      <c r="A15" s="6" t="s">
        <v>26</v>
      </c>
      <c r="B15" s="9" t="s">
        <v>27</v>
      </c>
      <c r="C15" s="7" t="s">
        <v>15</v>
      </c>
      <c r="D15" s="37">
        <f>'[2]гук(2016)'!$HO$125</f>
        <v>1052.8636799999999</v>
      </c>
    </row>
    <row r="16" spans="1:22" x14ac:dyDescent="0.25">
      <c r="A16" s="9" t="s">
        <v>28</v>
      </c>
      <c r="B16" s="9" t="s">
        <v>29</v>
      </c>
      <c r="C16" s="9" t="s">
        <v>15</v>
      </c>
      <c r="D16" s="33">
        <f>D17</f>
        <v>7721.5625231999966</v>
      </c>
      <c r="E16" s="2" t="s">
        <v>122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8">
        <f>D12-D25+D86+D102</f>
        <v>7721.5625231999966</v>
      </c>
      <c r="E17" s="2" t="s">
        <v>122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33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33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33">
        <v>0</v>
      </c>
      <c r="E20" s="2" t="s">
        <v>122</v>
      </c>
    </row>
    <row r="21" spans="1:22" x14ac:dyDescent="0.25">
      <c r="A21" s="9" t="s">
        <v>38</v>
      </c>
      <c r="B21" s="9" t="s">
        <v>39</v>
      </c>
      <c r="C21" s="9" t="s">
        <v>15</v>
      </c>
      <c r="D21" s="33">
        <v>0</v>
      </c>
      <c r="E21" s="2" t="s">
        <v>122</v>
      </c>
    </row>
    <row r="22" spans="1:22" x14ac:dyDescent="0.25">
      <c r="A22" s="9" t="s">
        <v>40</v>
      </c>
      <c r="B22" s="9" t="s">
        <v>41</v>
      </c>
      <c r="C22" s="9" t="s">
        <v>15</v>
      </c>
      <c r="D22" s="33">
        <f>D16+D10+D9</f>
        <v>6418.2311279999903</v>
      </c>
      <c r="E22" s="2" t="s">
        <v>122</v>
      </c>
    </row>
    <row r="23" spans="1:22" x14ac:dyDescent="0.25">
      <c r="A23" s="9" t="s">
        <v>42</v>
      </c>
      <c r="B23" s="9" t="s">
        <v>43</v>
      </c>
      <c r="C23" s="9" t="s">
        <v>15</v>
      </c>
      <c r="D23" s="33">
        <f>'[3]2018 непоср.'!$I$11</f>
        <v>0</v>
      </c>
      <c r="E23" s="2" t="s">
        <v>122</v>
      </c>
    </row>
    <row r="24" spans="1:22" x14ac:dyDescent="0.25">
      <c r="A24" s="9" t="s">
        <v>44</v>
      </c>
      <c r="B24" s="9" t="s">
        <v>45</v>
      </c>
      <c r="C24" s="9" t="s">
        <v>15</v>
      </c>
      <c r="D24" s="39">
        <f>D22-D81</f>
        <v>1842.4891279999911</v>
      </c>
      <c r="E24" s="2" t="s">
        <v>122</v>
      </c>
    </row>
    <row r="25" spans="1:22" x14ac:dyDescent="0.25">
      <c r="A25" s="9" t="s">
        <v>46</v>
      </c>
      <c r="B25" s="9" t="s">
        <v>47</v>
      </c>
      <c r="C25" s="9" t="s">
        <v>15</v>
      </c>
      <c r="D25" s="40">
        <f>'[3]2018 непоср.'!$AD$11</f>
        <v>0</v>
      </c>
      <c r="E25" s="30"/>
    </row>
    <row r="26" spans="1:22" s="11" customFormat="1" ht="35.25" customHeight="1" x14ac:dyDescent="0.25">
      <c r="A26" s="45" t="s">
        <v>48</v>
      </c>
      <c r="B26" s="45"/>
      <c r="C26" s="45"/>
      <c r="D26" s="45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16" customFormat="1" ht="31.5" x14ac:dyDescent="0.25">
      <c r="A27" s="12" t="s">
        <v>49</v>
      </c>
      <c r="B27" s="13" t="s">
        <v>50</v>
      </c>
      <c r="C27" s="13" t="s">
        <v>7</v>
      </c>
      <c r="D27" s="13" t="s">
        <v>51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x14ac:dyDescent="0.25">
      <c r="A28" s="17" t="s">
        <v>52</v>
      </c>
      <c r="B28" s="18" t="s">
        <v>53</v>
      </c>
      <c r="C28" s="18" t="s">
        <v>15</v>
      </c>
      <c r="D28" s="18">
        <f>E29</f>
        <v>760.39199999999994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9" customFormat="1" ht="31.5" x14ac:dyDescent="0.25">
      <c r="A29" s="17" t="s">
        <v>54</v>
      </c>
      <c r="B29" s="18" t="s">
        <v>55</v>
      </c>
      <c r="C29" s="18" t="s">
        <v>7</v>
      </c>
      <c r="D29" s="18" t="s">
        <v>56</v>
      </c>
      <c r="E29" s="34">
        <f>'[3]2018 непоср.'!$U$11</f>
        <v>760.39199999999994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9" customFormat="1" x14ac:dyDescent="0.25">
      <c r="A30" s="17" t="s">
        <v>57</v>
      </c>
      <c r="B30" s="18" t="s">
        <v>58</v>
      </c>
      <c r="C30" s="18" t="s">
        <v>7</v>
      </c>
      <c r="D30" s="18" t="s">
        <v>59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9" customFormat="1" x14ac:dyDescent="0.25">
      <c r="A31" s="17" t="s">
        <v>60</v>
      </c>
      <c r="B31" s="18" t="s">
        <v>3</v>
      </c>
      <c r="C31" s="18" t="s">
        <v>7</v>
      </c>
      <c r="D31" s="18" t="s">
        <v>61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9" customFormat="1" x14ac:dyDescent="0.25">
      <c r="A32" s="17" t="s">
        <v>62</v>
      </c>
      <c r="B32" s="18" t="s">
        <v>63</v>
      </c>
      <c r="C32" s="18" t="s">
        <v>15</v>
      </c>
      <c r="D32" s="41">
        <f>E29/E2</f>
        <v>10.62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22" customFormat="1" ht="24.75" customHeight="1" x14ac:dyDescent="0.25">
      <c r="A33" s="36" t="s">
        <v>124</v>
      </c>
      <c r="B33" s="20" t="s">
        <v>50</v>
      </c>
      <c r="C33" s="20" t="s">
        <v>7</v>
      </c>
      <c r="D33" s="20" t="s">
        <v>66</v>
      </c>
      <c r="E33" s="1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x14ac:dyDescent="0.25">
      <c r="A34" s="23" t="s">
        <v>125</v>
      </c>
      <c r="B34" s="8" t="s">
        <v>53</v>
      </c>
      <c r="C34" s="8" t="s">
        <v>15</v>
      </c>
      <c r="D34" s="8">
        <f>E36</f>
        <v>627.21599999999989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1" customFormat="1" ht="31.5" x14ac:dyDescent="0.25">
      <c r="A35" s="23" t="s">
        <v>126</v>
      </c>
      <c r="B35" s="8" t="s">
        <v>55</v>
      </c>
      <c r="C35" s="8" t="s">
        <v>7</v>
      </c>
      <c r="D35" s="8" t="s">
        <v>69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1" customFormat="1" x14ac:dyDescent="0.25">
      <c r="A36" s="23" t="s">
        <v>127</v>
      </c>
      <c r="B36" s="8" t="s">
        <v>58</v>
      </c>
      <c r="C36" s="8" t="s">
        <v>7</v>
      </c>
      <c r="D36" s="8" t="s">
        <v>71</v>
      </c>
      <c r="E36" s="34">
        <f>'[3]2018 непоср.'!$P$11</f>
        <v>627.21599999999989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1" customFormat="1" x14ac:dyDescent="0.25">
      <c r="A37" s="23" t="s">
        <v>128</v>
      </c>
      <c r="B37" s="8" t="s">
        <v>3</v>
      </c>
      <c r="C37" s="8" t="s">
        <v>7</v>
      </c>
      <c r="D37" s="8" t="s">
        <v>61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1" customFormat="1" x14ac:dyDescent="0.25">
      <c r="A38" s="23" t="s">
        <v>129</v>
      </c>
      <c r="B38" s="8" t="s">
        <v>63</v>
      </c>
      <c r="C38" s="8" t="s">
        <v>15</v>
      </c>
      <c r="D38" s="24">
        <f>E36/E2</f>
        <v>8.76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22" customFormat="1" x14ac:dyDescent="0.25">
      <c r="A39" s="36" t="s">
        <v>65</v>
      </c>
      <c r="B39" s="20" t="s">
        <v>50</v>
      </c>
      <c r="C39" s="20" t="s">
        <v>7</v>
      </c>
      <c r="D39" s="20" t="s">
        <v>76</v>
      </c>
      <c r="E39" s="1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s="11" customFormat="1" x14ac:dyDescent="0.25">
      <c r="A40" s="23" t="s">
        <v>67</v>
      </c>
      <c r="B40" s="8" t="s">
        <v>53</v>
      </c>
      <c r="C40" s="8" t="s">
        <v>15</v>
      </c>
      <c r="D40" s="8">
        <f>E42</f>
        <v>1052.8599999999999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1" customFormat="1" ht="31.5" x14ac:dyDescent="0.25">
      <c r="A41" s="23" t="s">
        <v>68</v>
      </c>
      <c r="B41" s="8" t="s">
        <v>55</v>
      </c>
      <c r="C41" s="8" t="s">
        <v>7</v>
      </c>
      <c r="D41" s="8" t="s">
        <v>77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1" customFormat="1" x14ac:dyDescent="0.25">
      <c r="A42" s="23" t="s">
        <v>70</v>
      </c>
      <c r="B42" s="8" t="s">
        <v>58</v>
      </c>
      <c r="C42" s="8" t="s">
        <v>7</v>
      </c>
      <c r="D42" s="8" t="s">
        <v>71</v>
      </c>
      <c r="E42" s="31">
        <v>1052.8599999999999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11" customFormat="1" x14ac:dyDescent="0.25">
      <c r="A43" s="23" t="s">
        <v>72</v>
      </c>
      <c r="B43" s="8" t="s">
        <v>3</v>
      </c>
      <c r="C43" s="8" t="s">
        <v>7</v>
      </c>
      <c r="D43" s="8" t="s">
        <v>61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11" customFormat="1" x14ac:dyDescent="0.25">
      <c r="A44" s="23" t="s">
        <v>73</v>
      </c>
      <c r="B44" s="8" t="s">
        <v>63</v>
      </c>
      <c r="C44" s="8" t="s">
        <v>15</v>
      </c>
      <c r="D44" s="24">
        <f>E42/E2</f>
        <v>14.704748603351955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22" customFormat="1" ht="31.5" x14ac:dyDescent="0.25">
      <c r="A45" s="36" t="s">
        <v>130</v>
      </c>
      <c r="B45" s="20" t="s">
        <v>50</v>
      </c>
      <c r="C45" s="20" t="s">
        <v>7</v>
      </c>
      <c r="D45" s="20" t="s">
        <v>78</v>
      </c>
      <c r="E45" s="10"/>
      <c r="F45" s="25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s="11" customFormat="1" x14ac:dyDescent="0.25">
      <c r="A46" s="23" t="s">
        <v>131</v>
      </c>
      <c r="B46" s="8" t="s">
        <v>53</v>
      </c>
      <c r="C46" s="8" t="s">
        <v>15</v>
      </c>
      <c r="D46" s="8">
        <f>E47</f>
        <v>883.19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s="11" customFormat="1" ht="31.5" x14ac:dyDescent="0.25">
      <c r="A47" s="23" t="s">
        <v>132</v>
      </c>
      <c r="B47" s="8" t="s">
        <v>55</v>
      </c>
      <c r="C47" s="8" t="s">
        <v>7</v>
      </c>
      <c r="D47" s="8" t="s">
        <v>78</v>
      </c>
      <c r="E47" s="10">
        <v>883.19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s="11" customFormat="1" x14ac:dyDescent="0.25">
      <c r="A48" s="23" t="s">
        <v>133</v>
      </c>
      <c r="B48" s="8" t="s">
        <v>58</v>
      </c>
      <c r="C48" s="8" t="s">
        <v>7</v>
      </c>
      <c r="D48" s="8" t="s">
        <v>64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s="11" customFormat="1" x14ac:dyDescent="0.25">
      <c r="A49" s="23" t="s">
        <v>134</v>
      </c>
      <c r="B49" s="8" t="s">
        <v>3</v>
      </c>
      <c r="C49" s="8" t="s">
        <v>7</v>
      </c>
      <c r="D49" s="8" t="s">
        <v>61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11" customFormat="1" x14ac:dyDescent="0.25">
      <c r="A50" s="23" t="s">
        <v>135</v>
      </c>
      <c r="B50" s="8" t="s">
        <v>63</v>
      </c>
      <c r="C50" s="8" t="s">
        <v>15</v>
      </c>
      <c r="D50" s="24">
        <f>E47/E2</f>
        <v>12.33505586592179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22" customFormat="1" ht="31.5" x14ac:dyDescent="0.25">
      <c r="A51" s="36" t="s">
        <v>136</v>
      </c>
      <c r="B51" s="20" t="s">
        <v>50</v>
      </c>
      <c r="C51" s="20" t="s">
        <v>7</v>
      </c>
      <c r="D51" s="20" t="s">
        <v>79</v>
      </c>
      <c r="E51" s="10">
        <v>58.3</v>
      </c>
      <c r="F51" s="21">
        <v>1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s="11" customFormat="1" x14ac:dyDescent="0.25">
      <c r="A52" s="23" t="s">
        <v>137</v>
      </c>
      <c r="B52" s="8" t="s">
        <v>53</v>
      </c>
      <c r="C52" s="8" t="s">
        <v>15</v>
      </c>
      <c r="D52" s="8">
        <f>E51</f>
        <v>58.3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11" customFormat="1" ht="31.5" x14ac:dyDescent="0.25">
      <c r="A53" s="23" t="s">
        <v>138</v>
      </c>
      <c r="B53" s="8" t="s">
        <v>55</v>
      </c>
      <c r="C53" s="8" t="s">
        <v>7</v>
      </c>
      <c r="D53" s="8" t="s">
        <v>79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s="11" customFormat="1" x14ac:dyDescent="0.25">
      <c r="A54" s="23" t="s">
        <v>139</v>
      </c>
      <c r="B54" s="8" t="s">
        <v>58</v>
      </c>
      <c r="C54" s="8" t="s">
        <v>7</v>
      </c>
      <c r="D54" s="8" t="s">
        <v>80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s="11" customFormat="1" x14ac:dyDescent="0.25">
      <c r="A55" s="23" t="s">
        <v>140</v>
      </c>
      <c r="B55" s="8" t="s">
        <v>3</v>
      </c>
      <c r="C55" s="8" t="s">
        <v>7</v>
      </c>
      <c r="D55" s="8" t="s">
        <v>171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11" customFormat="1" x14ac:dyDescent="0.25">
      <c r="A56" s="23" t="s">
        <v>141</v>
      </c>
      <c r="B56" s="8" t="s">
        <v>63</v>
      </c>
      <c r="C56" s="8" t="s">
        <v>15</v>
      </c>
      <c r="D56" s="24">
        <f>E51/F51</f>
        <v>58.3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s="22" customFormat="1" x14ac:dyDescent="0.25">
      <c r="A57" s="36" t="s">
        <v>142</v>
      </c>
      <c r="B57" s="20" t="s">
        <v>50</v>
      </c>
      <c r="C57" s="20" t="s">
        <v>7</v>
      </c>
      <c r="D57" s="20" t="s">
        <v>81</v>
      </c>
      <c r="E57" s="1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s="11" customFormat="1" x14ac:dyDescent="0.25">
      <c r="A58" s="23" t="s">
        <v>143</v>
      </c>
      <c r="B58" s="8" t="s">
        <v>53</v>
      </c>
      <c r="C58" s="8" t="s">
        <v>15</v>
      </c>
      <c r="D58" s="8">
        <f>F59+F63+F64</f>
        <v>1193.7839999999999</v>
      </c>
      <c r="E58" s="10"/>
      <c r="F58" s="21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s="11" customFormat="1" ht="31.5" x14ac:dyDescent="0.25">
      <c r="A59" s="23" t="s">
        <v>144</v>
      </c>
      <c r="B59" s="8" t="s">
        <v>55</v>
      </c>
      <c r="C59" s="8" t="s">
        <v>7</v>
      </c>
      <c r="D59" s="8" t="s">
        <v>82</v>
      </c>
      <c r="E59" s="10"/>
      <c r="F59" s="32">
        <f>'[3]2018 непоср.'!$V$11</f>
        <v>381.84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s="11" customFormat="1" x14ac:dyDescent="0.25">
      <c r="A60" s="23" t="s">
        <v>145</v>
      </c>
      <c r="B60" s="8" t="s">
        <v>58</v>
      </c>
      <c r="C60" s="8" t="s">
        <v>7</v>
      </c>
      <c r="D60" s="8" t="s">
        <v>83</v>
      </c>
      <c r="E60" s="10"/>
      <c r="F60" s="21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11" customFormat="1" x14ac:dyDescent="0.25">
      <c r="A61" s="23" t="s">
        <v>146</v>
      </c>
      <c r="B61" s="8" t="s">
        <v>3</v>
      </c>
      <c r="C61" s="8" t="s">
        <v>7</v>
      </c>
      <c r="D61" s="8" t="s">
        <v>61</v>
      </c>
      <c r="E61" s="10"/>
      <c r="F61" s="21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11" customFormat="1" x14ac:dyDescent="0.25">
      <c r="A62" s="23" t="s">
        <v>147</v>
      </c>
      <c r="B62" s="8" t="s">
        <v>63</v>
      </c>
      <c r="C62" s="8" t="s">
        <v>15</v>
      </c>
      <c r="D62" s="24">
        <f>F59/E2</f>
        <v>5.3329608938547484</v>
      </c>
      <c r="E62" s="10"/>
      <c r="F62" s="21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s="11" customFormat="1" ht="31.5" x14ac:dyDescent="0.25">
      <c r="A63" s="23" t="s">
        <v>148</v>
      </c>
      <c r="B63" s="8" t="s">
        <v>55</v>
      </c>
      <c r="C63" s="8" t="s">
        <v>7</v>
      </c>
      <c r="D63" s="8" t="s">
        <v>123</v>
      </c>
      <c r="E63" s="10"/>
      <c r="F63" s="35">
        <f>'[3]2018 непоср.'!$Z$11</f>
        <v>811.94399999999996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s="11" customFormat="1" x14ac:dyDescent="0.25">
      <c r="A64" s="23" t="s">
        <v>149</v>
      </c>
      <c r="B64" s="8" t="s">
        <v>58</v>
      </c>
      <c r="C64" s="8" t="s">
        <v>7</v>
      </c>
      <c r="D64" s="8" t="s">
        <v>71</v>
      </c>
      <c r="E64" s="10"/>
      <c r="F64" s="21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s="11" customFormat="1" x14ac:dyDescent="0.25">
      <c r="A65" s="23" t="s">
        <v>150</v>
      </c>
      <c r="B65" s="8" t="s">
        <v>3</v>
      </c>
      <c r="C65" s="8" t="s">
        <v>7</v>
      </c>
      <c r="D65" s="8" t="s">
        <v>61</v>
      </c>
      <c r="E65" s="10"/>
      <c r="F65" s="21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s="11" customFormat="1" x14ac:dyDescent="0.25">
      <c r="A66" s="23" t="s">
        <v>151</v>
      </c>
      <c r="B66" s="8" t="s">
        <v>63</v>
      </c>
      <c r="C66" s="8" t="s">
        <v>15</v>
      </c>
      <c r="D66" s="24">
        <f>F63/E2</f>
        <v>11.34</v>
      </c>
      <c r="E66" s="10"/>
      <c r="F66" s="21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s="11" customFormat="1" ht="47.25" x14ac:dyDescent="0.25">
      <c r="A67" s="36" t="s">
        <v>75</v>
      </c>
      <c r="B67" s="20" t="s">
        <v>50</v>
      </c>
      <c r="C67" s="20" t="s">
        <v>7</v>
      </c>
      <c r="D67" s="20" t="s">
        <v>84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s="11" customFormat="1" ht="18.75" x14ac:dyDescent="0.25">
      <c r="A68" s="23" t="s">
        <v>152</v>
      </c>
      <c r="B68" s="8" t="s">
        <v>53</v>
      </c>
      <c r="C68" s="8" t="s">
        <v>15</v>
      </c>
      <c r="D68" s="8">
        <f>E69+E73+E77</f>
        <v>0</v>
      </c>
      <c r="E68" s="10"/>
      <c r="F68" s="26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s="11" customFormat="1" ht="31.5" x14ac:dyDescent="0.25">
      <c r="A69" s="23" t="s">
        <v>155</v>
      </c>
      <c r="B69" s="8" t="s">
        <v>55</v>
      </c>
      <c r="C69" s="8" t="s">
        <v>7</v>
      </c>
      <c r="D69" s="8" t="s">
        <v>85</v>
      </c>
      <c r="E69" s="10">
        <v>0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s="11" customFormat="1" x14ac:dyDescent="0.25">
      <c r="A70" s="23" t="s">
        <v>156</v>
      </c>
      <c r="B70" s="8" t="s">
        <v>58</v>
      </c>
      <c r="C70" s="8" t="s">
        <v>7</v>
      </c>
      <c r="D70" s="8" t="s">
        <v>74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s="11" customFormat="1" x14ac:dyDescent="0.25">
      <c r="A71" s="23" t="s">
        <v>157</v>
      </c>
      <c r="B71" s="8" t="s">
        <v>3</v>
      </c>
      <c r="C71" s="8" t="s">
        <v>7</v>
      </c>
      <c r="D71" s="8" t="s">
        <v>61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s="11" customFormat="1" x14ac:dyDescent="0.25">
      <c r="A72" s="23" t="s">
        <v>158</v>
      </c>
      <c r="B72" s="8" t="s">
        <v>63</v>
      </c>
      <c r="C72" s="8" t="s">
        <v>15</v>
      </c>
      <c r="D72" s="24">
        <f>E69/E2</f>
        <v>0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s="11" customFormat="1" ht="31.5" x14ac:dyDescent="0.25">
      <c r="A73" s="23" t="s">
        <v>153</v>
      </c>
      <c r="B73" s="8" t="s">
        <v>55</v>
      </c>
      <c r="C73" s="8" t="s">
        <v>7</v>
      </c>
      <c r="D73" s="8" t="s">
        <v>116</v>
      </c>
      <c r="E73" s="10">
        <v>0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s="11" customFormat="1" x14ac:dyDescent="0.25">
      <c r="A74" s="23" t="s">
        <v>159</v>
      </c>
      <c r="B74" s="8" t="s">
        <v>58</v>
      </c>
      <c r="C74" s="8" t="s">
        <v>7</v>
      </c>
      <c r="D74" s="8" t="s">
        <v>74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s="11" customFormat="1" x14ac:dyDescent="0.25">
      <c r="A75" s="23" t="s">
        <v>160</v>
      </c>
      <c r="B75" s="8" t="s">
        <v>3</v>
      </c>
      <c r="C75" s="8" t="s">
        <v>7</v>
      </c>
      <c r="D75" s="8" t="s">
        <v>61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s="11" customFormat="1" x14ac:dyDescent="0.25">
      <c r="A76" s="23" t="s">
        <v>161</v>
      </c>
      <c r="B76" s="8" t="s">
        <v>63</v>
      </c>
      <c r="C76" s="8" t="s">
        <v>15</v>
      </c>
      <c r="D76" s="24">
        <f>E73/E2</f>
        <v>0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s="11" customFormat="1" ht="31.5" x14ac:dyDescent="0.25">
      <c r="A77" s="23" t="s">
        <v>162</v>
      </c>
      <c r="B77" s="8" t="s">
        <v>55</v>
      </c>
      <c r="C77" s="8" t="s">
        <v>7</v>
      </c>
      <c r="D77" s="8" t="s">
        <v>115</v>
      </c>
      <c r="E77" s="10">
        <v>0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s="11" customFormat="1" x14ac:dyDescent="0.25">
      <c r="A78" s="23" t="s">
        <v>154</v>
      </c>
      <c r="B78" s="8" t="s">
        <v>58</v>
      </c>
      <c r="C78" s="8" t="s">
        <v>7</v>
      </c>
      <c r="D78" s="8" t="s">
        <v>74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s="11" customFormat="1" x14ac:dyDescent="0.25">
      <c r="A79" s="23" t="s">
        <v>163</v>
      </c>
      <c r="B79" s="8" t="s">
        <v>3</v>
      </c>
      <c r="C79" s="8" t="s">
        <v>7</v>
      </c>
      <c r="D79" s="8" t="s">
        <v>61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s="11" customFormat="1" x14ac:dyDescent="0.25">
      <c r="A80" s="23" t="s">
        <v>164</v>
      </c>
      <c r="B80" s="8" t="s">
        <v>63</v>
      </c>
      <c r="C80" s="8" t="s">
        <v>15</v>
      </c>
      <c r="D80" s="24">
        <f>E77/E2</f>
        <v>0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s="11" customFormat="1" x14ac:dyDescent="0.25">
      <c r="A81" s="23"/>
      <c r="B81" s="20" t="s">
        <v>86</v>
      </c>
      <c r="C81" s="8" t="s">
        <v>15</v>
      </c>
      <c r="D81" s="27">
        <f>SUM(D58,D28,D34,D40,D46,D52,D68)</f>
        <v>4575.7419999999993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x14ac:dyDescent="0.25">
      <c r="A82" s="43" t="s">
        <v>87</v>
      </c>
      <c r="B82" s="43"/>
      <c r="C82" s="43"/>
      <c r="D82" s="43"/>
    </row>
    <row r="83" spans="1:22" x14ac:dyDescent="0.25">
      <c r="A83" s="6" t="s">
        <v>167</v>
      </c>
      <c r="B83" s="7" t="s">
        <v>89</v>
      </c>
      <c r="C83" s="7" t="s">
        <v>90</v>
      </c>
      <c r="D83" s="7">
        <f>'[3]2018 непоср.'!$AA$11</f>
        <v>0</v>
      </c>
      <c r="E83" s="2" t="s">
        <v>122</v>
      </c>
    </row>
    <row r="84" spans="1:22" x14ac:dyDescent="0.25">
      <c r="A84" s="6" t="s">
        <v>168</v>
      </c>
      <c r="B84" s="7" t="s">
        <v>92</v>
      </c>
      <c r="C84" s="7" t="s">
        <v>90</v>
      </c>
      <c r="D84" s="7">
        <f>'[3]2018 непоср.'!$AB$11</f>
        <v>0</v>
      </c>
      <c r="E84" s="2" t="s">
        <v>122</v>
      </c>
    </row>
    <row r="85" spans="1:22" x14ac:dyDescent="0.25">
      <c r="A85" s="6" t="s">
        <v>169</v>
      </c>
      <c r="B85" s="7" t="s">
        <v>94</v>
      </c>
      <c r="C85" s="7" t="s">
        <v>90</v>
      </c>
      <c r="D85" s="7">
        <f>'[3]2018 непоср.'!$AC$11</f>
        <v>0</v>
      </c>
      <c r="E85" s="2" t="s">
        <v>122</v>
      </c>
    </row>
    <row r="86" spans="1:22" x14ac:dyDescent="0.25">
      <c r="A86" s="6" t="s">
        <v>165</v>
      </c>
      <c r="B86" s="7" t="s">
        <v>96</v>
      </c>
      <c r="C86" s="7" t="s">
        <v>15</v>
      </c>
      <c r="D86" s="7">
        <f>'[3]2018 непоср.'!$AD$11</f>
        <v>0</v>
      </c>
      <c r="E86" s="2" t="s">
        <v>122</v>
      </c>
    </row>
    <row r="87" spans="1:22" x14ac:dyDescent="0.25">
      <c r="A87" s="43" t="s">
        <v>97</v>
      </c>
      <c r="B87" s="43"/>
      <c r="C87" s="43"/>
      <c r="D87" s="43"/>
    </row>
    <row r="88" spans="1:22" ht="31.5" x14ac:dyDescent="0.25">
      <c r="A88" s="6" t="s">
        <v>166</v>
      </c>
      <c r="B88" s="7" t="s">
        <v>14</v>
      </c>
      <c r="C88" s="7" t="s">
        <v>15</v>
      </c>
      <c r="D88" s="7">
        <v>0</v>
      </c>
      <c r="E88" s="2" t="s">
        <v>99</v>
      </c>
    </row>
    <row r="89" spans="1:22" ht="31.5" x14ac:dyDescent="0.25">
      <c r="A89" s="6" t="s">
        <v>88</v>
      </c>
      <c r="B89" s="7" t="s">
        <v>17</v>
      </c>
      <c r="C89" s="7" t="s">
        <v>15</v>
      </c>
      <c r="D89" s="7">
        <v>0</v>
      </c>
      <c r="E89" s="2" t="s">
        <v>99</v>
      </c>
    </row>
    <row r="90" spans="1:22" ht="31.5" x14ac:dyDescent="0.25">
      <c r="A90" s="6" t="s">
        <v>91</v>
      </c>
      <c r="B90" s="7" t="s">
        <v>19</v>
      </c>
      <c r="C90" s="7" t="s">
        <v>15</v>
      </c>
      <c r="D90" s="7">
        <v>0</v>
      </c>
      <c r="E90" s="2" t="s">
        <v>99</v>
      </c>
    </row>
    <row r="91" spans="1:22" ht="31.5" x14ac:dyDescent="0.25">
      <c r="A91" s="6" t="s">
        <v>93</v>
      </c>
      <c r="B91" s="7" t="s">
        <v>43</v>
      </c>
      <c r="C91" s="7" t="s">
        <v>15</v>
      </c>
      <c r="D91" s="7">
        <v>0</v>
      </c>
      <c r="E91" s="2" t="s">
        <v>99</v>
      </c>
    </row>
    <row r="92" spans="1:22" ht="31.5" x14ac:dyDescent="0.25">
      <c r="A92" s="6" t="s">
        <v>95</v>
      </c>
      <c r="B92" s="7" t="s">
        <v>104</v>
      </c>
      <c r="C92" s="7" t="s">
        <v>15</v>
      </c>
      <c r="D92" s="7">
        <v>0</v>
      </c>
      <c r="E92" s="2" t="s">
        <v>99</v>
      </c>
    </row>
    <row r="93" spans="1:22" ht="31.5" x14ac:dyDescent="0.25">
      <c r="A93" s="6" t="s">
        <v>98</v>
      </c>
      <c r="B93" s="7" t="s">
        <v>47</v>
      </c>
      <c r="C93" s="7" t="s">
        <v>15</v>
      </c>
      <c r="D93" s="7">
        <v>0</v>
      </c>
      <c r="E93" s="2" t="s">
        <v>99</v>
      </c>
    </row>
    <row r="94" spans="1:22" x14ac:dyDescent="0.25">
      <c r="A94" s="43" t="s">
        <v>106</v>
      </c>
      <c r="B94" s="43"/>
      <c r="C94" s="43"/>
      <c r="D94" s="43"/>
      <c r="E94" s="28"/>
    </row>
    <row r="95" spans="1:22" ht="31.5" x14ac:dyDescent="0.25">
      <c r="A95" s="6" t="s">
        <v>100</v>
      </c>
      <c r="B95" s="7" t="s">
        <v>89</v>
      </c>
      <c r="C95" s="7" t="s">
        <v>90</v>
      </c>
      <c r="D95" s="7">
        <v>0</v>
      </c>
      <c r="E95" s="2" t="s">
        <v>99</v>
      </c>
    </row>
    <row r="96" spans="1:22" ht="31.5" x14ac:dyDescent="0.25">
      <c r="A96" s="6" t="s">
        <v>101</v>
      </c>
      <c r="B96" s="7" t="s">
        <v>92</v>
      </c>
      <c r="C96" s="7" t="s">
        <v>90</v>
      </c>
      <c r="D96" s="7">
        <v>0</v>
      </c>
      <c r="E96" s="2" t="s">
        <v>99</v>
      </c>
    </row>
    <row r="97" spans="1:5" ht="31.5" x14ac:dyDescent="0.25">
      <c r="A97" s="6" t="s">
        <v>102</v>
      </c>
      <c r="B97" s="7" t="s">
        <v>109</v>
      </c>
      <c r="C97" s="7" t="s">
        <v>90</v>
      </c>
      <c r="D97" s="7">
        <v>0</v>
      </c>
      <c r="E97" s="2" t="s">
        <v>99</v>
      </c>
    </row>
    <row r="98" spans="1:5" ht="31.5" x14ac:dyDescent="0.25">
      <c r="A98" s="6" t="s">
        <v>103</v>
      </c>
      <c r="B98" s="7" t="s">
        <v>96</v>
      </c>
      <c r="C98" s="7" t="s">
        <v>15</v>
      </c>
      <c r="D98" s="7">
        <v>0</v>
      </c>
      <c r="E98" s="2" t="s">
        <v>99</v>
      </c>
    </row>
    <row r="99" spans="1:5" x14ac:dyDescent="0.25">
      <c r="A99" s="43" t="s">
        <v>110</v>
      </c>
      <c r="B99" s="43"/>
      <c r="C99" s="43"/>
      <c r="D99" s="43"/>
    </row>
    <row r="100" spans="1:5" x14ac:dyDescent="0.25">
      <c r="A100" s="6" t="s">
        <v>105</v>
      </c>
      <c r="B100" s="7" t="s">
        <v>111</v>
      </c>
      <c r="C100" s="7" t="s">
        <v>90</v>
      </c>
      <c r="D100" s="7">
        <v>0</v>
      </c>
      <c r="E100" s="2" t="s">
        <v>112</v>
      </c>
    </row>
    <row r="101" spans="1:5" x14ac:dyDescent="0.25">
      <c r="A101" s="6" t="s">
        <v>107</v>
      </c>
      <c r="B101" s="7" t="s">
        <v>113</v>
      </c>
      <c r="C101" s="7" t="s">
        <v>90</v>
      </c>
      <c r="D101" s="7">
        <v>0</v>
      </c>
      <c r="E101" s="2" t="s">
        <v>112</v>
      </c>
    </row>
    <row r="102" spans="1:5" ht="31.5" x14ac:dyDescent="0.25">
      <c r="A102" s="6" t="s">
        <v>108</v>
      </c>
      <c r="B102" s="7" t="s">
        <v>114</v>
      </c>
      <c r="C102" s="7" t="s">
        <v>15</v>
      </c>
      <c r="D102" s="7">
        <v>0</v>
      </c>
      <c r="E102" s="2" t="s">
        <v>112</v>
      </c>
    </row>
    <row r="106" spans="1:5" x14ac:dyDescent="0.25">
      <c r="A106" s="42" t="s">
        <v>117</v>
      </c>
      <c r="B106" s="42"/>
      <c r="D106" s="29" t="s">
        <v>118</v>
      </c>
    </row>
  </sheetData>
  <mergeCells count="8">
    <mergeCell ref="A106:B106"/>
    <mergeCell ref="A94:D94"/>
    <mergeCell ref="A99:D99"/>
    <mergeCell ref="A2:D2"/>
    <mergeCell ref="A8:D8"/>
    <mergeCell ref="A26:D26"/>
    <mergeCell ref="A82:D82"/>
    <mergeCell ref="A87:D87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2019-04-09T07:57:53Z</dcterms:modified>
</cp:coreProperties>
</file>