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58" i="1" l="1"/>
  <c r="D100" i="1" l="1"/>
  <c r="D98" i="1"/>
  <c r="D97" i="1"/>
  <c r="D70" i="1" l="1"/>
  <c r="F63" i="1" l="1"/>
  <c r="D66" i="1" s="1"/>
  <c r="F59" i="1"/>
  <c r="D56" i="1"/>
  <c r="E36" i="1" l="1"/>
  <c r="E29" i="1"/>
  <c r="D28" i="1" s="1"/>
  <c r="D23" i="1"/>
  <c r="D25" i="1"/>
  <c r="D15" i="1" l="1"/>
  <c r="D14" i="1"/>
  <c r="D13" i="1"/>
  <c r="D11" i="1" l="1"/>
  <c r="D10" i="1"/>
  <c r="D9" i="1"/>
  <c r="D78" i="1" l="1"/>
  <c r="D90" i="1"/>
  <c r="G102" i="1" l="1"/>
  <c r="D62" i="1" l="1"/>
  <c r="D44" i="1"/>
  <c r="D40" i="1"/>
  <c r="D38" i="1"/>
  <c r="D34" i="1"/>
  <c r="D32" i="1"/>
  <c r="D72" i="1" l="1"/>
  <c r="D94" i="1" l="1"/>
  <c r="D86" i="1"/>
  <c r="D82" i="1"/>
  <c r="D76" i="1"/>
  <c r="D52" i="1"/>
  <c r="D50" i="1"/>
  <c r="D46" i="1"/>
  <c r="D12" i="1"/>
  <c r="D17" i="1" s="1"/>
  <c r="D16" i="1" s="1"/>
  <c r="D22" i="1" s="1"/>
  <c r="D95" i="1" l="1"/>
  <c r="D24" i="1" s="1"/>
</calcChain>
</file>

<file path=xl/sharedStrings.xml><?xml version="1.0" encoding="utf-8"?>
<sst xmlns="http://schemas.openxmlformats.org/spreadsheetml/2006/main" count="404" uniqueCount="185">
  <si>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</si>
  <si>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</si>
  <si>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</si>
  <si>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</si>
  <si>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</si>
  <si>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</si>
  <si>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</si>
  <si>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</si>
  <si>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</si>
  <si>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</si>
  <si>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</si>
  <si>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</si>
  <si>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</si>
  <si>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</si>
  <si>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</si>
  <si>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</si>
  <si>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</si>
  <si>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</si>
  <si>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</si>
  <si>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</si>
  <si>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</si>
  <si>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</si>
  <si>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</si>
  <si>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</si>
  <si>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</si>
  <si>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</si>
  <si>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</si>
  <si>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</si>
  <si>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</si>
  <si>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</si>
  <si>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</si>
  <si>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</si>
  <si>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</si>
  <si>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</si>
  <si>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</si>
  <si>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</si>
  <si>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</si>
  <si>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</si>
  <si>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</si>
  <si>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</si>
  <si>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</si>
  <si>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</si>
  <si>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</si>
  <si>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</si>
  <si>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</si>
  <si>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</si>
  <si>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</si>
  <si>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</si>
  <si>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</si>
  <si>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</si>
  <si>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</si>
  <si>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</si>
  <si>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</si>
  <si>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</si>
  <si>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</si>
  <si>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</si>
  <si>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</si>
  <si>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</si>
  <si>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</si>
  <si>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</si>
  <si>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</si>
  <si>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</si>
  <si>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</si>
  <si>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</si>
  <si>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</si>
  <si>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</si>
  <si>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</si>
  <si>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</si>
  <si>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</si>
  <si>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</si>
  <si>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</si>
  <si>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</si>
  <si>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</si>
  <si>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</si>
  <si>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</si>
  <si>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</si>
  <si>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</si>
  <si>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</si>
  <si>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</si>
  <si>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</si>
  <si>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</si>
  <si>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</si>
  <si>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</si>
  <si>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</si>
  <si>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</si>
  <si>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</si>
  <si>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</si>
  <si>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</si>
  <si>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</si>
  <si>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</si>
  <si>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</si>
  <si>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</si>
  <si>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</si>
  <si>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</si>
  <si>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</si>
  <si>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</si>
  <si>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</si>
  <si>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</si>
  <si>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</si>
  <si>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</si>
  <si>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</si>
  <si>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</si>
  <si>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</si>
  <si>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</si>
  <si>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</si>
  <si>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</si>
  <si>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</si>
  <si>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</si>
  <si>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</si>
  <si>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</si>
  <si>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</si>
  <si>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</si>
  <si>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</si>
  <si>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</si>
  <si>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</si>
  <si>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</si>
  <si>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</si>
  <si>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</si>
  <si>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</si>
  <si>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</si>
  <si>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</si>
  <si>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</si>
  <si>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</si>
  <si>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</si>
  <si>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</si>
  <si>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</si>
  <si>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</si>
  <si>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</si>
  <si>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</si>
  <si>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</si>
  <si>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</si>
  <si>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</si>
  <si>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</si>
  <si>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</si>
  <si>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</si>
  <si>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</si>
  <si>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</si>
  <si>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</si>
  <si>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</si>
  <si>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</si>
  <si>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</si>
  <si>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</si>
  <si>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</si>
  <si>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</si>
  <si>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</si>
  <si>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</si>
  <si>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</si>
  <si>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</si>
  <si>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</si>
  <si>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</si>
  <si>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</si>
  <si>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</si>
  <si>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</si>
  <si>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</si>
  <si>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</si>
  <si>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</si>
  <si>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</si>
  <si>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</si>
  <si>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</si>
  <si>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</si>
  <si>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</si>
  <si>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</si>
  <si>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</si>
  <si>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</si>
  <si>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</si>
  <si>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</si>
  <si>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</si>
  <si>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</si>
  <si>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</si>
  <si>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</si>
  <si>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</si>
  <si>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</si>
  <si>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</si>
  <si>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</si>
  <si>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</si>
  <si>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Окраска стен,дверей,помещений общего пользования</t>
  </si>
  <si>
    <t>31.03.2019 г.</t>
  </si>
  <si>
    <t>01.01.2018 г.</t>
  </si>
  <si>
    <t>31.12.2018 г.</t>
  </si>
  <si>
    <t>экономист</t>
  </si>
  <si>
    <t>шт</t>
  </si>
  <si>
    <t>Вывоз и утилизация ТБО</t>
  </si>
  <si>
    <t>Вывоз жидких бытовых отходов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</si>
  <si>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</si>
  <si>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     по дому №21  ул. 30 лет Октября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</si>
</sst>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" xfId="0" applyFill="1" applyBorder="1"/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5" fillId="0" borderId="0" xfId="0" applyNumberFormat="1" applyFont="1" applyFill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%2030%20&#1083;&#1077;&#1090;%20&#1054;&#1082;&#1090;&#1103;&#1073;&#1088;&#1103;,%20&#1076;.%2021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-56028.819999999978</v>
          </cell>
        </row>
        <row r="25">
          <cell r="D25">
            <v>666.71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HL123">
            <v>3422.6398152000002</v>
          </cell>
        </row>
        <row r="124">
          <cell r="HL124">
            <v>9864.8058059999985</v>
          </cell>
        </row>
        <row r="125">
          <cell r="HL125">
            <v>2077.7882399999999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7">
          <cell r="I7">
            <v>0</v>
          </cell>
          <cell r="M7">
            <v>666.71</v>
          </cell>
          <cell r="P7">
            <v>1237.788</v>
          </cell>
          <cell r="U7">
            <v>1500.6060000000002</v>
          </cell>
          <cell r="V7">
            <v>753.55</v>
          </cell>
          <cell r="Z7">
            <v>1602.3420000000001</v>
          </cell>
          <cell r="AA7">
            <v>1</v>
          </cell>
          <cell r="AB7">
            <v>1</v>
          </cell>
          <cell r="AD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view="pageBreakPreview" zoomScale="60" zoomScaleNormal="90" workbookViewId="0">
      <selection activeCell="A2" sqref="A2:D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71.42578125" style="2" customWidth="1"/>
    <col min="5" max="5" width="21.140625" style="2" hidden="1" customWidth="1"/>
    <col min="6" max="6" width="17.85546875" style="2" hidden="1" customWidth="1"/>
    <col min="7" max="22" width="9.140625" style="2" hidden="1" customWidth="1"/>
    <col min="23" max="23" width="9.140625" style="3" hidden="1" customWidth="1"/>
    <col min="24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184</v>
      </c>
      <c r="B2" s="44"/>
      <c r="C2" s="44"/>
      <c r="D2" s="44"/>
      <c r="E2" s="2">
        <v>141.30000000000001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176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177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178</v>
      </c>
    </row>
    <row r="8" spans="1:22" ht="42.75" customHeight="1" x14ac:dyDescent="0.25">
      <c r="A8" s="43" t="s">
        <v>12</v>
      </c>
      <c r="B8" s="43"/>
      <c r="C8" s="43"/>
      <c r="D8" s="43"/>
    </row>
    <row r="9" spans="1:22" x14ac:dyDescent="0.25">
      <c r="A9" s="6" t="s">
        <v>13</v>
      </c>
      <c r="B9" s="7" t="s">
        <v>14</v>
      </c>
      <c r="C9" s="7" t="s">
        <v>15</v>
      </c>
      <c r="D9" s="35">
        <f>[1]Лист1!$D$23</f>
        <v>0</v>
      </c>
      <c r="E9" s="2" t="s">
        <v>179</v>
      </c>
    </row>
    <row r="10" spans="1:22" x14ac:dyDescent="0.25">
      <c r="A10" s="6" t="s">
        <v>16</v>
      </c>
      <c r="B10" s="7" t="s">
        <v>17</v>
      </c>
      <c r="C10" s="7" t="s">
        <v>15</v>
      </c>
      <c r="D10" s="35">
        <f>[1]Лист1!$D$24</f>
        <v>-56028.819999999978</v>
      </c>
      <c r="E10" s="2" t="s">
        <v>179</v>
      </c>
      <c r="F10" s="30"/>
    </row>
    <row r="11" spans="1:22" x14ac:dyDescent="0.25">
      <c r="A11" s="6" t="s">
        <v>18</v>
      </c>
      <c r="B11" s="7" t="s">
        <v>19</v>
      </c>
      <c r="C11" s="7" t="s">
        <v>15</v>
      </c>
      <c r="D11" s="35">
        <f>[1]Лист1!$D$25</f>
        <v>666.71</v>
      </c>
      <c r="E11" s="2" t="s">
        <v>179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5">
        <f>D13+D14+D15</f>
        <v>15365.233861199999</v>
      </c>
      <c r="E12" s="2" t="s">
        <v>183</v>
      </c>
    </row>
    <row r="13" spans="1:22" x14ac:dyDescent="0.25">
      <c r="A13" s="6" t="s">
        <v>22</v>
      </c>
      <c r="B13" s="9" t="s">
        <v>23</v>
      </c>
      <c r="C13" s="7" t="s">
        <v>15</v>
      </c>
      <c r="D13" s="35">
        <f>'[2]гук(2016)'!$HL$124</f>
        <v>9864.8058059999985</v>
      </c>
      <c r="E13" s="2" t="s">
        <v>183</v>
      </c>
    </row>
    <row r="14" spans="1:22" x14ac:dyDescent="0.25">
      <c r="A14" s="6" t="s">
        <v>24</v>
      </c>
      <c r="B14" s="9" t="s">
        <v>25</v>
      </c>
      <c r="C14" s="7" t="s">
        <v>15</v>
      </c>
      <c r="D14" s="35">
        <f>'[2]гук(2016)'!$HL$123</f>
        <v>3422.6398152000002</v>
      </c>
      <c r="E14" s="2" t="s">
        <v>183</v>
      </c>
    </row>
    <row r="15" spans="1:22" x14ac:dyDescent="0.25">
      <c r="A15" s="6" t="s">
        <v>26</v>
      </c>
      <c r="B15" s="9" t="s">
        <v>27</v>
      </c>
      <c r="C15" s="7" t="s">
        <v>15</v>
      </c>
      <c r="D15" s="35">
        <f>'[2]гук(2016)'!$HL$125</f>
        <v>2077.7882399999999</v>
      </c>
      <c r="E15" s="2" t="s">
        <v>183</v>
      </c>
    </row>
    <row r="16" spans="1:22" x14ac:dyDescent="0.25">
      <c r="A16" s="9" t="s">
        <v>28</v>
      </c>
      <c r="B16" s="9" t="s">
        <v>29</v>
      </c>
      <c r="C16" s="9" t="s">
        <v>15</v>
      </c>
      <c r="D16" s="31">
        <f>D17</f>
        <v>14698.523861199999</v>
      </c>
      <c r="E16" s="2" t="s">
        <v>179</v>
      </c>
    </row>
    <row r="17" spans="1:23" ht="31.5" x14ac:dyDescent="0.25">
      <c r="A17" s="9" t="s">
        <v>30</v>
      </c>
      <c r="B17" s="9" t="s">
        <v>31</v>
      </c>
      <c r="C17" s="9" t="s">
        <v>15</v>
      </c>
      <c r="D17" s="36">
        <f>D12-D25+D100+D116</f>
        <v>14698.523861199999</v>
      </c>
      <c r="E17" s="2" t="s">
        <v>179</v>
      </c>
    </row>
    <row r="18" spans="1:23" ht="31.5" x14ac:dyDescent="0.25">
      <c r="A18" s="9" t="s">
        <v>32</v>
      </c>
      <c r="B18" s="9" t="s">
        <v>33</v>
      </c>
      <c r="C18" s="9" t="s">
        <v>15</v>
      </c>
      <c r="D18" s="31">
        <v>0</v>
      </c>
    </row>
    <row r="19" spans="1:23" x14ac:dyDescent="0.25">
      <c r="A19" s="9" t="s">
        <v>34</v>
      </c>
      <c r="B19" s="9" t="s">
        <v>35</v>
      </c>
      <c r="C19" s="9" t="s">
        <v>15</v>
      </c>
      <c r="D19" s="31">
        <v>0</v>
      </c>
    </row>
    <row r="20" spans="1:23" x14ac:dyDescent="0.25">
      <c r="A20" s="9" t="s">
        <v>36</v>
      </c>
      <c r="B20" s="9" t="s">
        <v>37</v>
      </c>
      <c r="C20" s="9" t="s">
        <v>15</v>
      </c>
      <c r="D20" s="31">
        <v>0</v>
      </c>
    </row>
    <row r="21" spans="1:23" x14ac:dyDescent="0.25">
      <c r="A21" s="9" t="s">
        <v>38</v>
      </c>
      <c r="B21" s="9" t="s">
        <v>39</v>
      </c>
      <c r="C21" s="9" t="s">
        <v>15</v>
      </c>
      <c r="D21" s="31">
        <v>0</v>
      </c>
    </row>
    <row r="22" spans="1:23" x14ac:dyDescent="0.25">
      <c r="A22" s="9" t="s">
        <v>40</v>
      </c>
      <c r="B22" s="9" t="s">
        <v>41</v>
      </c>
      <c r="C22" s="9" t="s">
        <v>15</v>
      </c>
      <c r="D22" s="31">
        <f>D16+D10+D9</f>
        <v>-41330.296138799982</v>
      </c>
      <c r="E22" s="2" t="s">
        <v>179</v>
      </c>
    </row>
    <row r="23" spans="1:23" x14ac:dyDescent="0.25">
      <c r="A23" s="9" t="s">
        <v>42</v>
      </c>
      <c r="B23" s="9" t="s">
        <v>43</v>
      </c>
      <c r="C23" s="9" t="s">
        <v>15</v>
      </c>
      <c r="D23" s="31">
        <f>'[3]2018 непоср.'!$I$7</f>
        <v>0</v>
      </c>
      <c r="E23" s="2" t="s">
        <v>179</v>
      </c>
    </row>
    <row r="24" spans="1:23" x14ac:dyDescent="0.25">
      <c r="A24" s="9" t="s">
        <v>44</v>
      </c>
      <c r="B24" s="9" t="s">
        <v>45</v>
      </c>
      <c r="C24" s="9" t="s">
        <v>15</v>
      </c>
      <c r="D24" s="36">
        <f>D22-D95</f>
        <v>-115982.26213879998</v>
      </c>
      <c r="E24" s="2" t="s">
        <v>179</v>
      </c>
    </row>
    <row r="25" spans="1:23" x14ac:dyDescent="0.25">
      <c r="A25" s="9" t="s">
        <v>46</v>
      </c>
      <c r="B25" s="9" t="s">
        <v>47</v>
      </c>
      <c r="C25" s="9" t="s">
        <v>15</v>
      </c>
      <c r="D25" s="37">
        <f>'[3]2018 непоср.'!$M$7</f>
        <v>666.71</v>
      </c>
      <c r="E25" s="2" t="s">
        <v>179</v>
      </c>
      <c r="W25" s="30"/>
    </row>
    <row r="26" spans="1:23" s="11" customFormat="1" ht="35.25" customHeight="1" x14ac:dyDescent="0.25">
      <c r="A26" s="45" t="s">
        <v>48</v>
      </c>
      <c r="B26" s="45"/>
      <c r="C26" s="45"/>
      <c r="D26" s="4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3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3" s="19" customFormat="1" x14ac:dyDescent="0.25">
      <c r="A28" s="17" t="s">
        <v>52</v>
      </c>
      <c r="B28" s="18" t="s">
        <v>53</v>
      </c>
      <c r="C28" s="18" t="s">
        <v>15</v>
      </c>
      <c r="D28" s="38">
        <f>E29</f>
        <v>1500.6060000000002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2">
        <f>'[3]2018 непоср.'!$U$7</f>
        <v>1500.6060000000002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3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3" s="19" customFormat="1" x14ac:dyDescent="0.25">
      <c r="A32" s="17" t="s">
        <v>62</v>
      </c>
      <c r="B32" s="18" t="s">
        <v>63</v>
      </c>
      <c r="C32" s="18" t="s">
        <v>15</v>
      </c>
      <c r="D32" s="39">
        <f>E29/E2</f>
        <v>10.620000000000001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4" t="s">
        <v>65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8">
        <f>E36</f>
        <v>1237.788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2">
        <f>'[3]2018 непоср.'!$P$7</f>
        <v>1237.788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40">
        <f>E36/E2</f>
        <v>8.76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4" t="s">
        <v>75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77</v>
      </c>
      <c r="B40" s="8" t="s">
        <v>53</v>
      </c>
      <c r="C40" s="8" t="s">
        <v>15</v>
      </c>
      <c r="D40" s="8">
        <f>E42</f>
        <v>2077.79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78</v>
      </c>
      <c r="B41" s="8" t="s">
        <v>55</v>
      </c>
      <c r="C41" s="8" t="s">
        <v>7</v>
      </c>
      <c r="D41" s="8" t="s">
        <v>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80</v>
      </c>
      <c r="B42" s="8" t="s">
        <v>58</v>
      </c>
      <c r="C42" s="8" t="s">
        <v>7</v>
      </c>
      <c r="D42" s="8" t="s">
        <v>71</v>
      </c>
      <c r="E42" s="29">
        <v>2077.79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81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82</v>
      </c>
      <c r="B44" s="8" t="s">
        <v>63</v>
      </c>
      <c r="C44" s="8" t="s">
        <v>15</v>
      </c>
      <c r="D44" s="40">
        <f>E42/E2</f>
        <v>14.704812455767868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4" t="s">
        <v>83</v>
      </c>
      <c r="B45" s="20" t="s">
        <v>50</v>
      </c>
      <c r="C45" s="20" t="s">
        <v>7</v>
      </c>
      <c r="D45" s="20" t="s">
        <v>84</v>
      </c>
      <c r="E45" s="10"/>
      <c r="F45" s="24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85</v>
      </c>
      <c r="B46" s="8" t="s">
        <v>53</v>
      </c>
      <c r="C46" s="8" t="s">
        <v>15</v>
      </c>
      <c r="D46" s="8">
        <f>E47</f>
        <v>2296.75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84</v>
      </c>
      <c r="E47" s="10">
        <v>2296.75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87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88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89</v>
      </c>
      <c r="B50" s="8" t="s">
        <v>63</v>
      </c>
      <c r="C50" s="8" t="s">
        <v>15</v>
      </c>
      <c r="D50" s="40">
        <f>E47/E2</f>
        <v>16.254423213021937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4" t="s">
        <v>90</v>
      </c>
      <c r="B51" s="20" t="s">
        <v>50</v>
      </c>
      <c r="C51" s="20" t="s">
        <v>7</v>
      </c>
      <c r="D51" s="20" t="s">
        <v>91</v>
      </c>
      <c r="E51" s="10">
        <v>233.14</v>
      </c>
      <c r="F51" s="21" t="s">
        <v>92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93</v>
      </c>
      <c r="B52" s="8" t="s">
        <v>53</v>
      </c>
      <c r="C52" s="8" t="s">
        <v>15</v>
      </c>
      <c r="D52" s="8">
        <f>E51</f>
        <v>233.14</v>
      </c>
      <c r="E52" s="10"/>
      <c r="F52" s="10">
        <v>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94</v>
      </c>
      <c r="B53" s="8" t="s">
        <v>55</v>
      </c>
      <c r="C53" s="8" t="s">
        <v>7</v>
      </c>
      <c r="D53" s="8" t="s">
        <v>91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95</v>
      </c>
      <c r="B54" s="8" t="s">
        <v>58</v>
      </c>
      <c r="C54" s="8" t="s">
        <v>7</v>
      </c>
      <c r="D54" s="8" t="s">
        <v>96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97</v>
      </c>
      <c r="B55" s="8" t="s">
        <v>3</v>
      </c>
      <c r="C55" s="8" t="s">
        <v>7</v>
      </c>
      <c r="D55" s="8" t="s">
        <v>180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98</v>
      </c>
      <c r="B56" s="8" t="s">
        <v>63</v>
      </c>
      <c r="C56" s="8" t="s">
        <v>15</v>
      </c>
      <c r="D56" s="40">
        <f>E51/F52</f>
        <v>58.284999999999997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4" t="s">
        <v>99</v>
      </c>
      <c r="B57" s="20" t="s">
        <v>50</v>
      </c>
      <c r="C57" s="20" t="s">
        <v>7</v>
      </c>
      <c r="D57" s="20" t="s">
        <v>100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101</v>
      </c>
      <c r="B58" s="8" t="s">
        <v>53</v>
      </c>
      <c r="C58" s="8" t="s">
        <v>15</v>
      </c>
      <c r="D58" s="41">
        <f>F59+F67+F63</f>
        <v>67305.892000000007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102</v>
      </c>
      <c r="B59" s="8" t="s">
        <v>55</v>
      </c>
      <c r="C59" s="8" t="s">
        <v>7</v>
      </c>
      <c r="D59" s="8" t="s">
        <v>103</v>
      </c>
      <c r="E59" s="10"/>
      <c r="F59" s="29">
        <f>'[3]2018 непоср.'!$V$7</f>
        <v>753.55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104</v>
      </c>
      <c r="B60" s="8" t="s">
        <v>58</v>
      </c>
      <c r="C60" s="8" t="s">
        <v>7</v>
      </c>
      <c r="D60" s="8" t="s">
        <v>105</v>
      </c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106</v>
      </c>
      <c r="B61" s="8" t="s">
        <v>3</v>
      </c>
      <c r="C61" s="8" t="s">
        <v>7</v>
      </c>
      <c r="D61" s="8" t="s">
        <v>61</v>
      </c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107</v>
      </c>
      <c r="B62" s="8" t="s">
        <v>63</v>
      </c>
      <c r="C62" s="8" t="s">
        <v>15</v>
      </c>
      <c r="D62" s="40">
        <f>F59/E2</f>
        <v>5.3329794762915776</v>
      </c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/>
      <c r="B63" s="8" t="s">
        <v>55</v>
      </c>
      <c r="C63" s="8" t="s">
        <v>7</v>
      </c>
      <c r="D63" s="8" t="s">
        <v>181</v>
      </c>
      <c r="E63" s="10"/>
      <c r="F63" s="33">
        <f>'[3]2018 непоср.'!$Z$7</f>
        <v>1602.3420000000001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/>
      <c r="B64" s="8" t="s">
        <v>58</v>
      </c>
      <c r="C64" s="8" t="s">
        <v>7</v>
      </c>
      <c r="D64" s="8" t="s">
        <v>71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/>
      <c r="B65" s="8" t="s">
        <v>3</v>
      </c>
      <c r="C65" s="8" t="s">
        <v>7</v>
      </c>
      <c r="D65" s="8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/>
      <c r="B66" s="8" t="s">
        <v>63</v>
      </c>
      <c r="C66" s="8" t="s">
        <v>15</v>
      </c>
      <c r="D66" s="40">
        <f>F63/E2</f>
        <v>11.34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 x14ac:dyDescent="0.25">
      <c r="A67" s="23" t="s">
        <v>108</v>
      </c>
      <c r="B67" s="8" t="s">
        <v>55</v>
      </c>
      <c r="C67" s="8" t="s">
        <v>7</v>
      </c>
      <c r="D67" s="8" t="s">
        <v>182</v>
      </c>
      <c r="E67" s="10"/>
      <c r="F67" s="29">
        <v>64950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x14ac:dyDescent="0.25">
      <c r="A68" s="23" t="s">
        <v>109</v>
      </c>
      <c r="B68" s="8" t="s">
        <v>58</v>
      </c>
      <c r="C68" s="8" t="s">
        <v>7</v>
      </c>
      <c r="D68" s="8" t="s">
        <v>71</v>
      </c>
      <c r="E68" s="10"/>
      <c r="F68" s="2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x14ac:dyDescent="0.25">
      <c r="A69" s="23" t="s">
        <v>110</v>
      </c>
      <c r="B69" s="8" t="s">
        <v>3</v>
      </c>
      <c r="C69" s="8" t="s">
        <v>7</v>
      </c>
      <c r="D69" s="8" t="s">
        <v>61</v>
      </c>
      <c r="E69" s="10"/>
      <c r="F69" s="2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111</v>
      </c>
      <c r="B70" s="8" t="s">
        <v>63</v>
      </c>
      <c r="C70" s="8" t="s">
        <v>15</v>
      </c>
      <c r="D70" s="40">
        <f>F67/E2</f>
        <v>459.66029723991505</v>
      </c>
      <c r="E70" s="10"/>
      <c r="F70" s="2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63" x14ac:dyDescent="0.25">
      <c r="A71" s="34" t="s">
        <v>112</v>
      </c>
      <c r="B71" s="20" t="s">
        <v>50</v>
      </c>
      <c r="C71" s="20" t="s">
        <v>7</v>
      </c>
      <c r="D71" s="20" t="s">
        <v>113</v>
      </c>
      <c r="E71" s="10"/>
      <c r="F71" s="1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114</v>
      </c>
      <c r="B72" s="8" t="s">
        <v>53</v>
      </c>
      <c r="C72" s="8" t="s">
        <v>15</v>
      </c>
      <c r="D72" s="8">
        <f>E73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115</v>
      </c>
      <c r="B73" s="8" t="s">
        <v>55</v>
      </c>
      <c r="C73" s="8" t="s">
        <v>7</v>
      </c>
      <c r="D73" s="8" t="s">
        <v>116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117</v>
      </c>
      <c r="B74" s="8" t="s">
        <v>58</v>
      </c>
      <c r="C74" s="8" t="s">
        <v>7</v>
      </c>
      <c r="D74" s="8" t="s">
        <v>118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119</v>
      </c>
      <c r="B75" s="8" t="s">
        <v>3</v>
      </c>
      <c r="C75" s="8" t="s">
        <v>7</v>
      </c>
      <c r="D75" s="8" t="s">
        <v>61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120</v>
      </c>
      <c r="B76" s="8" t="s">
        <v>63</v>
      </c>
      <c r="C76" s="8" t="s">
        <v>15</v>
      </c>
      <c r="D76" s="40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47.25" x14ac:dyDescent="0.25">
      <c r="A77" s="34" t="s">
        <v>121</v>
      </c>
      <c r="B77" s="20" t="s">
        <v>50</v>
      </c>
      <c r="C77" s="20" t="s">
        <v>7</v>
      </c>
      <c r="D77" s="20" t="s">
        <v>122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8.75" x14ac:dyDescent="0.25">
      <c r="A78" s="23" t="s">
        <v>123</v>
      </c>
      <c r="B78" s="8" t="s">
        <v>53</v>
      </c>
      <c r="C78" s="8" t="s">
        <v>15</v>
      </c>
      <c r="D78" s="8">
        <f>E79+E83+E91+E87</f>
        <v>0</v>
      </c>
      <c r="E78" s="10"/>
      <c r="F78" s="2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 x14ac:dyDescent="0.25">
      <c r="A79" s="23" t="s">
        <v>124</v>
      </c>
      <c r="B79" s="8" t="s">
        <v>55</v>
      </c>
      <c r="C79" s="8" t="s">
        <v>7</v>
      </c>
      <c r="D79" s="8" t="s">
        <v>125</v>
      </c>
      <c r="E79" s="10"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126</v>
      </c>
      <c r="B80" s="8" t="s">
        <v>58</v>
      </c>
      <c r="C80" s="8" t="s">
        <v>7</v>
      </c>
      <c r="D80" s="8" t="s">
        <v>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 t="s">
        <v>127</v>
      </c>
      <c r="B81" s="8" t="s">
        <v>3</v>
      </c>
      <c r="C81" s="8" t="s">
        <v>7</v>
      </c>
      <c r="D81" s="8" t="s">
        <v>61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x14ac:dyDescent="0.25">
      <c r="A82" s="23" t="s">
        <v>128</v>
      </c>
      <c r="B82" s="8" t="s">
        <v>63</v>
      </c>
      <c r="C82" s="8" t="s">
        <v>15</v>
      </c>
      <c r="D82" s="40">
        <f>E79/E2</f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31.5" x14ac:dyDescent="0.25">
      <c r="A83" s="23" t="s">
        <v>129</v>
      </c>
      <c r="B83" s="8" t="s">
        <v>55</v>
      </c>
      <c r="C83" s="8" t="s">
        <v>7</v>
      </c>
      <c r="D83" s="8" t="s">
        <v>171</v>
      </c>
      <c r="E83" s="10"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x14ac:dyDescent="0.25">
      <c r="A84" s="23" t="s">
        <v>130</v>
      </c>
      <c r="B84" s="8" t="s">
        <v>58</v>
      </c>
      <c r="C84" s="8" t="s">
        <v>7</v>
      </c>
      <c r="D84" s="8" t="s">
        <v>74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x14ac:dyDescent="0.25">
      <c r="A85" s="23" t="s">
        <v>131</v>
      </c>
      <c r="B85" s="8" t="s">
        <v>3</v>
      </c>
      <c r="C85" s="8" t="s">
        <v>7</v>
      </c>
      <c r="D85" s="8" t="s">
        <v>61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x14ac:dyDescent="0.25">
      <c r="A86" s="23" t="s">
        <v>132</v>
      </c>
      <c r="B86" s="8" t="s">
        <v>63</v>
      </c>
      <c r="C86" s="8" t="s">
        <v>15</v>
      </c>
      <c r="D86" s="40">
        <f>E83/E2</f>
        <v>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31.5" x14ac:dyDescent="0.25">
      <c r="A87" s="23"/>
      <c r="B87" s="8" t="s">
        <v>55</v>
      </c>
      <c r="C87" s="8" t="s">
        <v>7</v>
      </c>
      <c r="D87" s="8" t="s">
        <v>175</v>
      </c>
      <c r="E87" s="10"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x14ac:dyDescent="0.25">
      <c r="A88" s="23"/>
      <c r="B88" s="8" t="s">
        <v>58</v>
      </c>
      <c r="C88" s="8" t="s">
        <v>7</v>
      </c>
      <c r="D88" s="8" t="s">
        <v>74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11" customFormat="1" x14ac:dyDescent="0.25">
      <c r="A89" s="23"/>
      <c r="B89" s="8" t="s">
        <v>3</v>
      </c>
      <c r="C89" s="8" t="s">
        <v>7</v>
      </c>
      <c r="D89" s="8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s="11" customFormat="1" x14ac:dyDescent="0.25">
      <c r="A90" s="23"/>
      <c r="B90" s="8" t="s">
        <v>63</v>
      </c>
      <c r="C90" s="8" t="s">
        <v>15</v>
      </c>
      <c r="D90" s="40">
        <f>E87/E2</f>
        <v>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 x14ac:dyDescent="0.25">
      <c r="A91" s="23" t="s">
        <v>133</v>
      </c>
      <c r="B91" s="8" t="s">
        <v>55</v>
      </c>
      <c r="C91" s="8" t="s">
        <v>7</v>
      </c>
      <c r="D91" s="8" t="s">
        <v>172</v>
      </c>
      <c r="E91" s="10"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x14ac:dyDescent="0.25">
      <c r="A92" s="23" t="s">
        <v>134</v>
      </c>
      <c r="B92" s="8" t="s">
        <v>58</v>
      </c>
      <c r="C92" s="8" t="s">
        <v>7</v>
      </c>
      <c r="D92" s="8" t="s">
        <v>74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x14ac:dyDescent="0.25">
      <c r="A93" s="23" t="s">
        <v>135</v>
      </c>
      <c r="B93" s="8" t="s">
        <v>3</v>
      </c>
      <c r="C93" s="8" t="s">
        <v>7</v>
      </c>
      <c r="D93" s="8" t="s">
        <v>61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x14ac:dyDescent="0.25">
      <c r="A94" s="23" t="s">
        <v>136</v>
      </c>
      <c r="B94" s="8" t="s">
        <v>63</v>
      </c>
      <c r="C94" s="8" t="s">
        <v>15</v>
      </c>
      <c r="D94" s="40">
        <f>E91/E2</f>
        <v>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x14ac:dyDescent="0.25">
      <c r="A95" s="23"/>
      <c r="B95" s="20" t="s">
        <v>137</v>
      </c>
      <c r="C95" s="8" t="s">
        <v>15</v>
      </c>
      <c r="D95" s="26">
        <f>SUM(D58,D28,D34,D40,D46,D52,D72,D78)</f>
        <v>74651.966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x14ac:dyDescent="0.25">
      <c r="A96" s="43" t="s">
        <v>138</v>
      </c>
      <c r="B96" s="43"/>
      <c r="C96" s="43"/>
      <c r="D96" s="43"/>
    </row>
    <row r="97" spans="1:7" x14ac:dyDescent="0.25">
      <c r="A97" s="6" t="s">
        <v>139</v>
      </c>
      <c r="B97" s="7" t="s">
        <v>140</v>
      </c>
      <c r="C97" s="7" t="s">
        <v>141</v>
      </c>
      <c r="D97" s="7">
        <f>'[3]2018 непоср.'!$AA$7</f>
        <v>1</v>
      </c>
      <c r="E97" s="2" t="s">
        <v>179</v>
      </c>
    </row>
    <row r="98" spans="1:7" x14ac:dyDescent="0.25">
      <c r="A98" s="6" t="s">
        <v>142</v>
      </c>
      <c r="B98" s="7" t="s">
        <v>143</v>
      </c>
      <c r="C98" s="7" t="s">
        <v>141</v>
      </c>
      <c r="D98" s="7">
        <f>'[3]2018 непоср.'!$AB$7</f>
        <v>1</v>
      </c>
      <c r="E98" s="2" t="s">
        <v>179</v>
      </c>
    </row>
    <row r="99" spans="1:7" x14ac:dyDescent="0.25">
      <c r="A99" s="6" t="s">
        <v>144</v>
      </c>
      <c r="B99" s="7" t="s">
        <v>145</v>
      </c>
      <c r="C99" s="7" t="s">
        <v>141</v>
      </c>
      <c r="D99" s="7">
        <v>0</v>
      </c>
      <c r="E99" s="2" t="s">
        <v>179</v>
      </c>
    </row>
    <row r="100" spans="1:7" x14ac:dyDescent="0.25">
      <c r="A100" s="6" t="s">
        <v>146</v>
      </c>
      <c r="B100" s="7" t="s">
        <v>147</v>
      </c>
      <c r="C100" s="7" t="s">
        <v>15</v>
      </c>
      <c r="D100" s="7">
        <f>'[3]2018 непоср.'!$AD$7</f>
        <v>0</v>
      </c>
      <c r="E100" s="2" t="s">
        <v>179</v>
      </c>
    </row>
    <row r="101" spans="1:7" x14ac:dyDescent="0.25">
      <c r="A101" s="43" t="s">
        <v>148</v>
      </c>
      <c r="B101" s="43"/>
      <c r="C101" s="43"/>
      <c r="D101" s="43"/>
    </row>
    <row r="102" spans="1:7" ht="31.5" x14ac:dyDescent="0.25">
      <c r="A102" s="6" t="s">
        <v>149</v>
      </c>
      <c r="B102" s="7" t="s">
        <v>14</v>
      </c>
      <c r="C102" s="7" t="s">
        <v>15</v>
      </c>
      <c r="D102" s="7">
        <v>0</v>
      </c>
      <c r="E102" s="2" t="s">
        <v>150</v>
      </c>
      <c r="G102" s="2">
        <f>12418.31+13.8142</f>
        <v>12432.1242</v>
      </c>
    </row>
    <row r="103" spans="1:7" ht="31.5" x14ac:dyDescent="0.25">
      <c r="A103" s="6" t="s">
        <v>151</v>
      </c>
      <c r="B103" s="7" t="s">
        <v>17</v>
      </c>
      <c r="C103" s="7" t="s">
        <v>15</v>
      </c>
      <c r="D103" s="7">
        <v>0</v>
      </c>
      <c r="E103" s="2" t="s">
        <v>150</v>
      </c>
    </row>
    <row r="104" spans="1:7" ht="31.5" x14ac:dyDescent="0.25">
      <c r="A104" s="6" t="s">
        <v>152</v>
      </c>
      <c r="B104" s="7" t="s">
        <v>19</v>
      </c>
      <c r="C104" s="7" t="s">
        <v>15</v>
      </c>
      <c r="D104" s="7">
        <v>0</v>
      </c>
      <c r="E104" s="2" t="s">
        <v>150</v>
      </c>
    </row>
    <row r="105" spans="1:7" ht="31.5" x14ac:dyDescent="0.25">
      <c r="A105" s="6" t="s">
        <v>153</v>
      </c>
      <c r="B105" s="7" t="s">
        <v>43</v>
      </c>
      <c r="C105" s="7" t="s">
        <v>15</v>
      </c>
      <c r="D105" s="7">
        <v>0</v>
      </c>
      <c r="E105" s="2" t="s">
        <v>150</v>
      </c>
    </row>
    <row r="106" spans="1:7" ht="31.5" x14ac:dyDescent="0.25">
      <c r="A106" s="6" t="s">
        <v>154</v>
      </c>
      <c r="B106" s="7" t="s">
        <v>155</v>
      </c>
      <c r="C106" s="7" t="s">
        <v>15</v>
      </c>
      <c r="D106" s="7">
        <v>0</v>
      </c>
      <c r="E106" s="2" t="s">
        <v>150</v>
      </c>
    </row>
    <row r="107" spans="1:7" ht="31.5" x14ac:dyDescent="0.25">
      <c r="A107" s="6" t="s">
        <v>156</v>
      </c>
      <c r="B107" s="7" t="s">
        <v>47</v>
      </c>
      <c r="C107" s="7" t="s">
        <v>15</v>
      </c>
      <c r="D107" s="7">
        <v>0</v>
      </c>
      <c r="E107" s="2" t="s">
        <v>150</v>
      </c>
    </row>
    <row r="108" spans="1:7" x14ac:dyDescent="0.25">
      <c r="A108" s="43" t="s">
        <v>157</v>
      </c>
      <c r="B108" s="43"/>
      <c r="C108" s="43"/>
      <c r="D108" s="43"/>
      <c r="E108" s="27"/>
    </row>
    <row r="109" spans="1:7" ht="31.5" x14ac:dyDescent="0.25">
      <c r="A109" s="6" t="s">
        <v>158</v>
      </c>
      <c r="B109" s="7" t="s">
        <v>140</v>
      </c>
      <c r="C109" s="7" t="s">
        <v>141</v>
      </c>
      <c r="D109" s="7">
        <v>0</v>
      </c>
      <c r="E109" s="2" t="s">
        <v>150</v>
      </c>
    </row>
    <row r="110" spans="1:7" ht="31.5" x14ac:dyDescent="0.25">
      <c r="A110" s="6" t="s">
        <v>159</v>
      </c>
      <c r="B110" s="7" t="s">
        <v>143</v>
      </c>
      <c r="C110" s="7" t="s">
        <v>141</v>
      </c>
      <c r="D110" s="7">
        <v>0</v>
      </c>
      <c r="E110" s="2" t="s">
        <v>150</v>
      </c>
    </row>
    <row r="111" spans="1:7" ht="31.5" x14ac:dyDescent="0.25">
      <c r="A111" s="6" t="s">
        <v>160</v>
      </c>
      <c r="B111" s="7" t="s">
        <v>161</v>
      </c>
      <c r="C111" s="7" t="s">
        <v>141</v>
      </c>
      <c r="D111" s="7">
        <v>0</v>
      </c>
      <c r="E111" s="2" t="s">
        <v>150</v>
      </c>
    </row>
    <row r="112" spans="1:7" ht="31.5" x14ac:dyDescent="0.25">
      <c r="A112" s="6" t="s">
        <v>162</v>
      </c>
      <c r="B112" s="7" t="s">
        <v>147</v>
      </c>
      <c r="C112" s="7" t="s">
        <v>15</v>
      </c>
      <c r="D112" s="7">
        <v>0</v>
      </c>
      <c r="E112" s="2" t="s">
        <v>150</v>
      </c>
    </row>
    <row r="113" spans="1:5" x14ac:dyDescent="0.25">
      <c r="A113" s="43" t="s">
        <v>163</v>
      </c>
      <c r="B113" s="43"/>
      <c r="C113" s="43"/>
      <c r="D113" s="43"/>
    </row>
    <row r="114" spans="1:5" x14ac:dyDescent="0.25">
      <c r="A114" s="6" t="s">
        <v>164</v>
      </c>
      <c r="B114" s="7" t="s">
        <v>165</v>
      </c>
      <c r="C114" s="7" t="s">
        <v>141</v>
      </c>
      <c r="D114" s="7">
        <v>0</v>
      </c>
      <c r="E114" s="2" t="s">
        <v>166</v>
      </c>
    </row>
    <row r="115" spans="1:5" x14ac:dyDescent="0.25">
      <c r="A115" s="6" t="s">
        <v>167</v>
      </c>
      <c r="B115" s="7" t="s">
        <v>168</v>
      </c>
      <c r="C115" s="7" t="s">
        <v>141</v>
      </c>
      <c r="D115" s="7">
        <v>0</v>
      </c>
      <c r="E115" s="2" t="s">
        <v>166</v>
      </c>
    </row>
    <row r="116" spans="1:5" ht="31.5" x14ac:dyDescent="0.25">
      <c r="A116" s="6" t="s">
        <v>169</v>
      </c>
      <c r="B116" s="7" t="s">
        <v>170</v>
      </c>
      <c r="C116" s="7" t="s">
        <v>15</v>
      </c>
      <c r="D116" s="7">
        <v>0</v>
      </c>
      <c r="E116" s="2" t="s">
        <v>166</v>
      </c>
    </row>
    <row r="120" spans="1:5" x14ac:dyDescent="0.25">
      <c r="A120" s="42" t="s">
        <v>173</v>
      </c>
      <c r="B120" s="42"/>
      <c r="D120" s="28" t="s">
        <v>174</v>
      </c>
    </row>
  </sheetData>
  <mergeCells count="8">
    <mergeCell ref="A120:B120"/>
    <mergeCell ref="A108:D108"/>
    <mergeCell ref="A113:D113"/>
    <mergeCell ref="A2:D2"/>
    <mergeCell ref="A8:D8"/>
    <mergeCell ref="A26:D26"/>
    <mergeCell ref="A96:D96"/>
    <mergeCell ref="A101:D101"/>
  </mergeCells>
  <pageMargins left="0.7" right="0.7" top="0.75" bottom="0.75" header="0.3" footer="0.3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2019-04-08T10:04:38Z</dcterms:modified>
</cp:coreProperties>
</file>