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<sst xmlns="http://schemas.openxmlformats.org/spreadsheetml/2006/main" count="966" uniqueCount="385">
  <si>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</si>
  <si>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</si>
  <si>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</si>
  <si>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</si>
  <si>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</si>
  <si>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</si>
  <si>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</si>
  <si>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</si>
  <si>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</si>
  <si>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</si>
  <si>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</si>
  <si>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</si>
  <si>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</si>
  <si>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</si>
  <si>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</si>
  <si>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</si>
  <si>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</si>
  <si>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</si>
  <si>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</si>
  <si>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</si>
  <si>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</si>
  <si>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</si>
  <si>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</si>
  <si>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</si>
  <si>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</si>
  <si>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</si>
  <si>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</si>
  <si>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</si>
  <si>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</si>
  <si>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</si>
  <si>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</si>
  <si>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</si>
  <si>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</si>
  <si>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</si>
  <si>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</si>
  <si>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</si>
  <si>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</si>
  <si>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</si>
  <si>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</si>
  <si>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</si>
  <si>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</si>
  <si>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</si>
  <si>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</si>
  <si>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</si>
  <si>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</si>
  <si>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</si>
  <si>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</si>
  <si>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</si>
  <si>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</si>
  <si>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</si>
  <si>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</si>
  <si>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</si>
  <si>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</si>
  <si>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</si>
  <si>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</si>
  <si>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</si>
  <si>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</si>
  <si>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</si>
  <si>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</si>
  <si>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</si>
  <si>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</si>
  <si>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</si>
  <si>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</si>
  <si>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</si>
  <si>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</si>
  <si>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</si>
  <si>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</si>
  <si>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</si>
  <si>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</si>
  <si>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</si>
  <si>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</si>
  <si>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</si>
  <si>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</si>
  <si>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</si>
  <si>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</si>
  <si>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</si>
  <si>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</si>
  <si>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</si>
  <si>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</si>
  <si>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</si>
  <si>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</si>
  <si>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</si>
  <si>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</si>
  <si>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</si>
  <si>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</si>
  <si>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</si>
  <si>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</si>
  <si>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</si>
  <si>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</si>
  <si>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</si>
  <si>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</si>
  <si>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</si>
  <si>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</si>
  <si>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</si>
  <si>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</si>
  <si>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</si>
  <si>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</si>
  <si>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</si>
  <si>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</si>
  <si>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</si>
  <si>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</si>
  <si>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</si>
  <si>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</si>
  <si>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</si>
  <si>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</si>
  <si>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</si>
  <si>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</si>
  <si>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</si>
  <si>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</si>
  <si>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</si>
  <si>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</si>
  <si>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</si>
  <si>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</si>
  <si>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</si>
  <si>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</si>
  <si>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</si>
  <si>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</si>
  <si>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</si>
  <si>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</si>
  <si>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</si>
  <si>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</si>
  <si>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</si>
  <si>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</si>
  <si>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</si>
  <si>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</si>
  <si>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</si>
  <si>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</si>
  <si>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</si>
  <si>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</si>
  <si>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</si>
  <si>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</si>
  <si>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</si>
  <si>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</si>
  <si>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</si>
  <si>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</si>
  <si>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</si>
  <si>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</si>
  <si>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</si>
  <si>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</si>
  <si>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</si>
  <si>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</si>
  <si>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</si>
  <si>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</si>
  <si>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</si>
  <si>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</si>
  <si>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</si>
  <si>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</si>
  <si>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</si>
  <si>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</si>
  <si>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</si>
  <si>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</si>
  <si>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</si>
  <si>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</si>
  <si>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</si>
  <si>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</si>
  <si>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</si>
  <si>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</si>
  <si>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</si>
  <si>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</si>
  <si>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</si>
  <si>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</si>
  <si>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</si>
  <si>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</si>
  <si>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</si>
  <si>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</si>
  <si>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</si>
  <si>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</si>
  <si>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</si>
  <si>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</si>
  <si>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</si>
  <si>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</si>
  <si>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</si>
  <si>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</si>
  <si>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</si>
  <si>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</si>
  <si>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</si>
  <si>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</si>
  <si>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</si>
  <si>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</si>
  <si>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</si>
  <si>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</si>
  <si>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</si>
  <si>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</si>
  <si>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</si>
  <si>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</si>
  <si>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</si>
  <si>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</si>
  <si>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</si>
  <si>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</si>
  <si>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</si>
  <si>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</si>
  <si>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</si>
  <si>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</si>
  <si>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</si>
  <si>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</si>
  <si>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</si>
  <si>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</si>
  <si>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</si>
  <si>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</si>
  <si>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</si>
  <si>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</si>
  <si>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</si>
  <si>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</si>
  <si>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</si>
  <si>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</si>
  <si>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</si>
  <si>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</si>
  <si>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</si>
  <si>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</si>
  <si>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</si>
  <si>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</si>
  <si>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</si>
  <si>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</si>
  <si>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</si>
  <si>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</si>
  <si>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</si>
  <si>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</si>
  <si>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</si>
  <si>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</si>
  <si>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</si>
  <si>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</si>
  <si>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</si>
  <si>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</si>
  <si>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</si>
  <si>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</si>
  <si>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</si>
  <si>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</si>
  <si>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</si>
  <si>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</si>
  <si>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</si>
  <si>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</si>
  <si>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</si>
  <si>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</si>
  <si>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</si>
  <si>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</si>
  <si>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</si>
  <si>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</si>
  <si>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</si>
  <si>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</si>
  <si>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</si>
  <si>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</si>
  <si>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</si>
  <si>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</si>
  <si>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</si>
  <si>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</si>
  <si>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</si>
  <si>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</si>
  <si>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</si>
  <si>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</si>
  <si>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</si>
  <si>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</si>
  <si>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</si>
  <si>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</si>
  <si>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</si>
  <si>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</si>
  <si>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</si>
  <si>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</si>
  <si>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</si>
  <si>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</si>
  <si>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</si>
  <si>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</si>
  <si>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</si>
  <si>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</si>
  <si>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</si>
  <si>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</si>
  <si>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</si>
  <si>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</si>
  <si>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</si>
  <si>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</si>
  <si>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</si>
  <si>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</si>
  <si>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</si>
  <si>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</si>
  <si>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</si>
  <si>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</si>
  <si>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</si>
  <si>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</si>
  <si>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</si>
  <si>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</si>
  <si>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</si>
  <si>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</si>
  <si>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</si>
  <si>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</si>
  <si>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</si>
  <si>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</si>
  <si>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</si>
  <si>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</si>
  <si>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</si>
  <si>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</si>
  <si>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</si>
  <si>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</si>
  <si>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</si>
  <si>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</si>
  <si>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</si>
  <si>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</si>
  <si>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</si>
  <si>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</si>
  <si>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</si>
  <si>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</si>
  <si>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</si>
  <si>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</si>
  <si>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</si>
  <si>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</si>
  <si>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</si>
  <si>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</si>
  <si>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</si>
  <si>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</si>
  <si>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</si>
  <si>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</si>
  <si>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</si>
  <si>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</si>
  <si>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</si>
  <si>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</si>
  <si>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</si>
  <si>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</si>
  <si>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</si>
  <si>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</si>
  <si>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</si>
  <si>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</si>
  <si>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</si>
  <si>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</si>
  <si>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</si>
  <si>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</si>
  <si>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</si>
  <si>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</si>
  <si>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</si>
  <si>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</si>
  <si>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</si>
  <si>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</si>
  <si>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</si>
  <si>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</si>
  <si>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</si>
  <si>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</si>
  <si>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</si>
  <si>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</si>
  <si>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</si>
  <si>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</si>
  <si>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</si>
  <si>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</si>
  <si>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</si>
  <si>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</si>
  <si>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</si>
  <si>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</si>
  <si>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</si>
  <si>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</si>
  <si>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</si>
  <si>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</si>
  <si>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</si>
  <si>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</si>
  <si>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</si>
  <si>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</si>
  <si>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</si>
  <si>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</si>
  <si>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</si>
  <si>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</si>
  <si>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</si>
  <si>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</si>
  <si>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</si>
  <si>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</si>
  <si>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</si>
  <si>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</si>
  <si>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</si>
  <si>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</si>
  <si>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</si>
  <si>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</si>
  <si>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</si>
  <si>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</si>
  <si>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</si>
  <si>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</si>
  <si>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</si>
  <si>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</si>
  <si>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</si>
  <si>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</si>
  <si>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</si>
  <si>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</si>
  <si>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</si>
  <si>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</si>
  <si>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тек.рем.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</si>
  <si>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</si>
  <si>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</si>
  <si>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2019 год                                                      по дому №  30  ул. Плеханова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</si>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</sst>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  <numFmt numFmtId="185" formatCode="#,##0.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5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30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7">
          <cell r="I57">
            <v>2175.28</v>
          </cell>
          <cell r="M57">
            <v>122115.32999999999</v>
          </cell>
          <cell r="P57">
            <v>26237.016000000003</v>
          </cell>
          <cell r="U57">
            <v>29768.922</v>
          </cell>
          <cell r="V57">
            <v>18629.17</v>
          </cell>
          <cell r="Z57">
            <v>31779.216</v>
          </cell>
          <cell r="AA57">
            <v>2</v>
          </cell>
          <cell r="AB57">
            <v>2</v>
          </cell>
          <cell r="AD57">
            <v>-4837.18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116.61</v>
          </cell>
        </row>
        <row r="24">
          <cell r="D24">
            <v>-335794.33600000007</v>
          </cell>
        </row>
        <row r="25">
          <cell r="D25">
            <v>76669.31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Y38">
            <v>0.101297</v>
          </cell>
        </row>
        <row r="39">
          <cell r="DY39">
            <v>0.072112</v>
          </cell>
        </row>
        <row r="123">
          <cell r="EA123">
            <v>197300.6448336</v>
          </cell>
        </row>
        <row r="124">
          <cell r="EA124">
            <v>259417.51841760002</v>
          </cell>
        </row>
        <row r="125">
          <cell r="EA125">
            <v>51366.807360000006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A4">
            <v>3493.2000000000003</v>
          </cell>
        </row>
        <row r="38">
          <cell r="DY38">
            <v>0.101297</v>
          </cell>
        </row>
        <row r="42">
          <cell r="DY42">
            <v>0.076024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V14" sqref="V1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380</v>
      </c>
      <c r="B2" s="38"/>
      <c r="C2" s="38"/>
      <c r="D2" s="38"/>
      <c r="E2" s="1">
        <v>3493.2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116.61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-335794.33600000007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76669.31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508084.97061119997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'[3]гук(2016)'!$EA$124</f>
        <v>259417.51841760002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'[3]гук(2016)'!$EA$123</f>
        <v>197300.6448336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'[3]гук(2016)'!$EA$125</f>
        <v>51366.807360000006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381132.4606112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D12-D25+D256+D272</f>
        <v>381132.4606112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45454.73461119995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Управл'!$I$57</f>
        <v>2175.28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D22-D251</f>
        <v>-371042.43699520006</v>
      </c>
    </row>
    <row r="25" spans="1:5" ht="15.75">
      <c r="A25" s="10" t="s">
        <v>96</v>
      </c>
      <c r="B25" s="10" t="s">
        <v>104</v>
      </c>
      <c r="C25" s="10" t="s">
        <v>76</v>
      </c>
      <c r="D25" s="42">
        <f>'[1]2018 Управл'!$M$57</f>
        <v>122115.32999999999</v>
      </c>
      <c r="E25" s="1">
        <f>D12-(D16+D10)+D256-D24+D11</f>
        <v>905621.4129952001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29768.922</v>
      </c>
      <c r="E28" s="15">
        <f>'[1]2018 Управл'!$U$57</f>
        <v>29768.922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4">
        <f>E28/E2</f>
        <v>8.521963242871866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46537.1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2263.59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5">
        <f>E35/E2</f>
        <v>0.6479989694263141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1081.49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5">
        <f>E39/E2</f>
        <v>0.30959864880338944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13392.23</f>
        <v>13392.23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3.833799954196725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29799.79</f>
        <v>29799.79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5">
        <f>E47/E2</f>
        <v>8.53079983968854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5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5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5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5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5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5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5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5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26237.016000000003</v>
      </c>
      <c r="E60" s="11">
        <f>'[1]2018 Управл'!$P$57</f>
        <v>26237.016000000003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6">
        <f>E60/E2</f>
        <v>7.510882858124357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379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379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51366.81</v>
      </c>
      <c r="E72" s="11">
        <v>51366.81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6">
        <f>E72/E2</f>
        <v>14.704800755754036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11560.68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11560.68</f>
        <v>11560.68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6">
        <f>E79/E2</f>
        <v>3.3094812779113707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f>3004.07+9141.71</f>
        <v>12145.779999999999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12145.779999999999</v>
      </c>
      <c r="E84" s="11"/>
      <c r="F84" s="34">
        <v>63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6">
        <f>E83/F84</f>
        <v>192.7901587301587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50408.386</v>
      </c>
      <c r="E90" s="11"/>
      <c r="F90" s="23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Управл'!$V$57</f>
        <v>18629.17</v>
      </c>
      <c r="F91" s="23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6">
        <f>E91/E2</f>
        <v>5.332981220657277</v>
      </c>
      <c r="E94" s="11"/>
      <c r="F94" s="23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Управл'!$Z$57</f>
        <v>31779.216</v>
      </c>
      <c r="F95" s="23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6">
        <f>E95/E2</f>
        <v>9.097451047749916</v>
      </c>
      <c r="E98" s="11"/>
      <c r="F98" s="23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350.84</v>
      </c>
      <c r="E100" s="11"/>
      <c r="F100" s="9">
        <v>649.7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6">
        <f>E101/F100</f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350.84</v>
      </c>
      <c r="F105" s="9">
        <f>F100</f>
        <v>649.7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6">
        <f>E105/F105</f>
        <v>0.540003078343851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86683.80900000001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1808.04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6">
        <f>E111/E2</f>
        <v>0.5175884575747166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9997.54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6">
        <f>E115/E2</f>
        <v>2.8620004580327496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46" t="s">
        <v>384</v>
      </c>
      <c r="E119" s="11">
        <v>1266.32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0.36251001946639183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1840.63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6">
        <f>E123/E2</f>
        <v>0.5269180121378679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28508.94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6">
        <f>E127/E2</f>
        <v>8.161267605633803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21155.17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6">
        <f>E131/E2</f>
        <v>6.056100423680293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11897.839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6">
        <f>E135/E2</f>
        <v>3.4059999427459067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3736.33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6">
        <f>E139/E2</f>
        <v>1.0696009389671362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945.26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6">
        <f>E143/E2</f>
        <v>0.2706000229016375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6">
        <f>E147/E2</f>
        <v>0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46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46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46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46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6" t="s">
        <v>337</v>
      </c>
      <c r="E155" s="11">
        <v>5527.74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6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6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6">
        <f>E155/E2</f>
        <v>1.5824287186533836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6" t="s">
        <v>334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6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6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6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29"/>
      <c r="G163" s="30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6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92064.3186064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'[3]гук(2016)'!$DY$39*12*E2</f>
        <v>3022.8196607999994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6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/>
      <c r="B173" s="9" t="s">
        <v>109</v>
      </c>
      <c r="C173" s="9" t="s">
        <v>70</v>
      </c>
      <c r="D173" s="9" t="s">
        <v>378</v>
      </c>
      <c r="E173" s="11">
        <f>('[4]гук(2016)'!$DY$38+'[4]гук(2016)'!$DY$42)*12*'[4]гук(2016)'!$EA$4</f>
        <v>7433.0126064</v>
      </c>
      <c r="F173" s="34">
        <v>1</v>
      </c>
      <c r="G173" s="34">
        <f>'[3]гук(2016)'!$DY$38*12*E2</f>
        <v>4246.2081648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/>
      <c r="B176" s="9" t="s">
        <v>111</v>
      </c>
      <c r="C176" s="9" t="s">
        <v>76</v>
      </c>
      <c r="D176" s="46">
        <f>E173/F173</f>
        <v>7433.0126064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8645.04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6">
        <f>E177/E2</f>
        <v>2.4748196496049473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6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35198.81</v>
      </c>
      <c r="F185" s="34" t="s">
        <v>377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6">
        <f>E185/E2</f>
        <v>10.07637982365739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2071.48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6">
        <f>E189/E2</f>
        <v>0.5930035497538074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1648.85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6">
        <f>E193/E2</f>
        <v>0.472017061719913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6">
        <f>E197/E2</f>
        <v>1.6064783006985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29306.95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6">
        <f>E201/E2</f>
        <v>8.3897143020726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/>
      <c r="B205" s="9" t="s">
        <v>109</v>
      </c>
      <c r="C205" s="9" t="s">
        <v>70</v>
      </c>
      <c r="D205" s="46" t="s">
        <v>375</v>
      </c>
      <c r="E205" s="11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/>
      <c r="B206" s="9" t="s">
        <v>110</v>
      </c>
      <c r="C206" s="9" t="s">
        <v>70</v>
      </c>
      <c r="D206" s="46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/>
      <c r="B207" s="9" t="s">
        <v>67</v>
      </c>
      <c r="C207" s="9" t="s">
        <v>70</v>
      </c>
      <c r="D207" s="46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/>
      <c r="B208" s="9" t="s">
        <v>111</v>
      </c>
      <c r="C208" s="9" t="s">
        <v>76</v>
      </c>
      <c r="D208" s="46">
        <f>E205/E2</f>
        <v>0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47.25">
      <c r="A209" s="35" t="s">
        <v>287</v>
      </c>
      <c r="B209" s="22" t="s">
        <v>107</v>
      </c>
      <c r="C209" s="22" t="s">
        <v>70</v>
      </c>
      <c r="D209" s="22" t="s">
        <v>50</v>
      </c>
      <c r="E209" s="1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9373.51</v>
      </c>
      <c r="E210" s="11"/>
      <c r="F210" s="31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3043.97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6">
        <f>E215/E2</f>
        <v>0.8713987175083018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9"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2027.21</v>
      </c>
      <c r="F227" s="34" t="s">
        <v>376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6">
        <f>E227/E2</f>
        <v>0.5803303561204627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2212.88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6">
        <f>E231/E2</f>
        <v>0.6334821939768694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337.48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6">
        <f>E235/E2</f>
        <v>0.09661055765487234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1751.97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6">
        <f>E239/E2</f>
        <v>0.5015372724149777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6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46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416497.1716064</v>
      </c>
      <c r="E251" s="1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7">
        <f>'[1]2018 Управл'!$AA$57</f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47">
        <f>'[1]2018 Управл'!$AB$57</f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1">
        <f>'[1]2018 Управл'!$AD$57</f>
        <v>-4837.18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2019-03-29T08:06:11Z</dcterms:modified>
  <cp:category/>
  <cp:version/>
  <cp:contentType/>
  <cp:contentStatus/>
</cp:coreProperties>
</file>