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<sst xmlns="http://schemas.openxmlformats.org/spreadsheetml/2006/main" count="976" uniqueCount="385">
  <si>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</si>
  <si>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</si>
  <si>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</si>
  <si>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</si>
  <si>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</si>
  <si>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</si>
  <si>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</si>
  <si>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</si>
  <si>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</si>
  <si>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</si>
  <si>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</si>
  <si>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</si>
  <si>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</si>
  <si>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</si>
  <si>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</si>
  <si>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</si>
  <si>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</si>
  <si>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</si>
  <si>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</si>
  <si>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</si>
  <si>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</si>
  <si>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</si>
  <si>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</si>
  <si>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</si>
  <si>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</si>
  <si>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</si>
  <si>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</si>
  <si>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</si>
  <si>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</si>
  <si>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</si>
  <si>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</si>
  <si>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</si>
  <si>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</si>
  <si>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</si>
  <si>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</si>
  <si>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</si>
  <si>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</si>
  <si>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</si>
  <si>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</si>
  <si>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</si>
  <si>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</si>
  <si>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</si>
  <si>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</si>
  <si>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</si>
  <si>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</si>
  <si>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</si>
  <si>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</si>
  <si>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</si>
  <si>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</si>
  <si>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</si>
  <si>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</si>
  <si>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</si>
  <si>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</si>
  <si>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</si>
  <si>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</si>
  <si>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</si>
  <si>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</si>
  <si>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</si>
  <si>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</si>
  <si>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</si>
  <si>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</si>
  <si>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</si>
  <si>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</si>
  <si>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</si>
  <si>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</si>
  <si>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</si>
  <si>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</si>
  <si>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</si>
  <si>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</si>
  <si>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</si>
  <si>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</si>
  <si>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</si>
  <si>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</si>
  <si>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</si>
  <si>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</si>
  <si>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</si>
  <si>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</si>
  <si>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</si>
  <si>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</si>
  <si>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</si>
  <si>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</si>
  <si>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</si>
  <si>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</si>
  <si>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</si>
  <si>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</si>
  <si>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</si>
  <si>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</si>
  <si>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</si>
  <si>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</si>
  <si>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</si>
  <si>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</si>
  <si>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</si>
  <si>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</si>
  <si>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</si>
  <si>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</si>
  <si>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</si>
  <si>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</si>
  <si>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</si>
  <si>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</si>
  <si>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</si>
  <si>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</si>
  <si>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</si>
  <si>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</si>
  <si>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</si>
  <si>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</si>
  <si>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</si>
  <si>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</si>
  <si>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</si>
  <si>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</si>
  <si>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</si>
  <si>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</si>
  <si>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</si>
  <si>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</si>
  <si>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</si>
  <si>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</si>
  <si>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</si>
  <si>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</si>
  <si>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</si>
  <si>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</si>
  <si>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</si>
  <si>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</si>
  <si>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</si>
  <si>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</si>
  <si>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</si>
  <si>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</si>
  <si>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</si>
  <si>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</si>
  <si>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</si>
  <si>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</si>
  <si>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</si>
  <si>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</si>
  <si>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</si>
  <si>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</si>
  <si>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</si>
  <si>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</si>
  <si>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</si>
  <si>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</si>
  <si>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</si>
  <si>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</si>
  <si>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</si>
  <si>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</si>
  <si>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</si>
  <si>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</si>
  <si>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</si>
  <si>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</si>
  <si>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</si>
  <si>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</si>
  <si>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</si>
  <si>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</si>
  <si>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</si>
  <si>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</si>
  <si>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</si>
  <si>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</si>
  <si>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</si>
  <si>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</si>
  <si>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</si>
  <si>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</si>
  <si>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</si>
  <si>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</si>
  <si>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</si>
  <si>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</si>
  <si>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</si>
  <si>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</si>
  <si>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</si>
  <si>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</si>
  <si>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</si>
  <si>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</si>
  <si>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</si>
  <si>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</si>
  <si>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</si>
  <si>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</si>
  <si>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</si>
  <si>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</si>
  <si>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</si>
  <si>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</si>
  <si>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</si>
  <si>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</si>
  <si>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</si>
  <si>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</si>
  <si>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</si>
  <si>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</si>
  <si>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</si>
  <si>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</si>
  <si>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</si>
  <si>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</si>
  <si>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</si>
  <si>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</si>
  <si>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</si>
  <si>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</si>
  <si>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</si>
  <si>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</si>
  <si>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</si>
  <si>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</si>
  <si>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</si>
  <si>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</si>
  <si>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</si>
  <si>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</si>
  <si>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</si>
  <si>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</si>
  <si>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</si>
  <si>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</si>
  <si>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</si>
  <si>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</si>
  <si>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</si>
  <si>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</si>
  <si>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</si>
  <si>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</si>
  <si>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</si>
  <si>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</si>
  <si>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</si>
  <si>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</si>
  <si>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</si>
  <si>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</si>
  <si>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</si>
  <si>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</si>
  <si>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</si>
  <si>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</si>
  <si>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</si>
  <si>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</si>
  <si>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</si>
  <si>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</si>
  <si>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</si>
  <si>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</si>
  <si>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</si>
  <si>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</si>
  <si>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</si>
  <si>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</si>
  <si>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</si>
  <si>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</si>
  <si>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</si>
  <si>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</si>
  <si>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</si>
  <si>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</si>
  <si>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</si>
  <si>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</si>
  <si>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</si>
  <si>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</si>
  <si>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</si>
  <si>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</si>
  <si>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</si>
  <si>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</si>
  <si>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</si>
  <si>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</si>
  <si>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</si>
  <si>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</si>
  <si>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</si>
  <si>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</si>
  <si>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</si>
  <si>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</si>
  <si>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</si>
  <si>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</si>
  <si>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</si>
  <si>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</si>
  <si>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</si>
  <si>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</si>
  <si>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</si>
  <si>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</si>
  <si>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</si>
  <si>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</si>
  <si>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</si>
  <si>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</si>
  <si>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</si>
  <si>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</si>
  <si>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</si>
  <si>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</si>
  <si>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</si>
  <si>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</si>
  <si>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</si>
  <si>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</si>
  <si>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</si>
  <si>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</si>
  <si>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</si>
  <si>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</si>
  <si>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</si>
  <si>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</si>
  <si>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</si>
  <si>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</si>
  <si>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</si>
  <si>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</si>
  <si>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</si>
  <si>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</si>
  <si>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</si>
  <si>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</si>
  <si>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</si>
  <si>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</si>
  <si>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</si>
  <si>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</si>
  <si>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</si>
  <si>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</si>
  <si>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</si>
  <si>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</si>
  <si>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</si>
  <si>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</si>
  <si>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</si>
  <si>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</si>
  <si>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</si>
  <si>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</si>
  <si>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</si>
  <si>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</si>
  <si>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</si>
  <si>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</si>
  <si>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</si>
  <si>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</si>
  <si>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</si>
  <si>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</si>
  <si>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</si>
  <si>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</si>
  <si>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</si>
  <si>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</si>
  <si>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</si>
  <si>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</si>
  <si>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</si>
  <si>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</si>
  <si>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</si>
  <si>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</si>
  <si>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</si>
  <si>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</si>
  <si>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</si>
  <si>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</si>
  <si>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</si>
  <si>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</si>
  <si>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</si>
  <si>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</si>
  <si>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</si>
  <si>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</si>
  <si>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</si>
  <si>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</si>
  <si>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</si>
  <si>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</si>
  <si>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</si>
  <si>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</si>
  <si>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</si>
  <si>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</si>
  <si>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</si>
  <si>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</si>
  <si>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</si>
  <si>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</si>
  <si>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</si>
  <si>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</si>
  <si>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</si>
  <si>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</si>
  <si>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</si>
  <si>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</si>
  <si>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</si>
  <si>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</si>
  <si>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</si>
  <si>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</si>
  <si>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</si>
  <si>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</si>
  <si>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</si>
  <si>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</si>
  <si>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</si>
  <si>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</si>
  <si>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</si>
  <si>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</si>
  <si>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</si>
  <si>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</si>
  <si>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</si>
  <si>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</si>
  <si>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</si>
  <si>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</si>
  <si>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</si>
  <si>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</si>
  <si>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</si>
  <si>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</si>
  <si>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</si>
  <si>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</si>
  <si>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</si>
  <si>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</si>
  <si>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</si>
  <si>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</si>
  <si>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</si>
  <si>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</si>
  <si>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</si>
  <si>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</si>
  <si>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</si>
  <si>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</si>
  <si>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</si>
  <si>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</si>
  <si>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</si>
  <si>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    по дому № 33  ул. Ленина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</si>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</sst>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1;&#1077;&#1085;&#1080;&#1085;&#1072;,%20&#1076;.%203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7">
          <cell r="I47">
            <v>246.1</v>
          </cell>
          <cell r="M47">
            <v>51435.54</v>
          </cell>
          <cell r="P47">
            <v>17328.168</v>
          </cell>
          <cell r="U47">
            <v>19660.806</v>
          </cell>
          <cell r="V47">
            <v>10974.74</v>
          </cell>
          <cell r="Z47">
            <v>20993.742</v>
          </cell>
          <cell r="AA47">
            <v>2</v>
          </cell>
          <cell r="AB47">
            <v>2</v>
          </cell>
          <cell r="AD47">
            <v>-13589.96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4">
          <cell r="D24">
            <v>-30677.670455999916</v>
          </cell>
        </row>
        <row r="25">
          <cell r="D25">
            <v>38701.05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9">
          <cell r="DU39">
            <v>0.122406</v>
          </cell>
        </row>
        <row r="123">
          <cell r="DW123">
            <v>116390.381808</v>
          </cell>
        </row>
        <row r="124">
          <cell r="DW124">
            <v>155319.57046800008</v>
          </cell>
        </row>
        <row r="125">
          <cell r="DW125">
            <v>30321.2976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W4">
            <v>2062</v>
          </cell>
        </row>
        <row r="38">
          <cell r="DU38">
            <v>0.171947</v>
          </cell>
        </row>
        <row r="42">
          <cell r="DU42">
            <v>0.267346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E11" sqref="AE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59.57421875" style="3" customWidth="1"/>
    <col min="5" max="5" width="11.8515625" style="1" hidden="1" customWidth="1"/>
    <col min="6" max="6" width="14.8515625" style="3" hidden="1" customWidth="1"/>
    <col min="7" max="11" width="9.140625" style="3" hidden="1" customWidth="1"/>
    <col min="12" max="12" width="0" style="3" hidden="1" customWidth="1"/>
    <col min="13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380</v>
      </c>
      <c r="B2" s="38"/>
      <c r="C2" s="38"/>
      <c r="D2" s="38"/>
      <c r="E2" s="1">
        <v>2062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40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-30677.670455999916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38701.05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302031.24987600005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'[3]гук(2016)'!$DW$124</f>
        <v>155319.57046800008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'[3]гук(2016)'!$DW$123</f>
        <v>116390.381808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'[3]гук(2016)'!$DW$125</f>
        <v>30321.2976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237005.74987600005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D12-D25+D260+D276</f>
        <v>237005.74987600005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" customHeight="1">
      <c r="A22" s="10" t="s">
        <v>92</v>
      </c>
      <c r="B22" s="10" t="s">
        <v>93</v>
      </c>
      <c r="C22" s="10" t="s">
        <v>76</v>
      </c>
      <c r="D22" s="11">
        <f>D16+D10+D9</f>
        <v>206328.07942000014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Управл'!$I$47</f>
        <v>246.1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D22-D255</f>
        <v>-159556.03257199982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Управл'!$M$47</f>
        <v>51435.54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19660.806</v>
      </c>
      <c r="E28" s="16">
        <f>'[1]2018 Управл'!$U$47</f>
        <v>19660.806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9.534823472356935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26435.75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v>1333.52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3">
        <f>E35/E2</f>
        <v>0.6467119301648885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637.13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3">
        <f>E39/E2</f>
        <v>0.30898642095053347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7451.4</f>
        <v>7451.4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3.6136760426770125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17013.7</f>
        <v>17013.7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3">
        <f>E47/E2</f>
        <v>8.251066925315229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3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3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3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3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17328.168</v>
      </c>
      <c r="E60" s="12">
        <f>'[1]2018 Управл'!$P$47</f>
        <v>17328.168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4">
        <f>E60/E2</f>
        <v>8.40357322987391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378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378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31.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30261.01</v>
      </c>
      <c r="E72" s="12">
        <v>30261.01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4">
        <f>E72/E2</f>
        <v>14.675562560620756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5235.97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5235.97</f>
        <v>5235.97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4">
        <f>E79/E2</f>
        <v>2.5392677012609117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413.26+8878.9</f>
        <v>9292.16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9292.16</v>
      </c>
      <c r="E84" s="12"/>
      <c r="F84" s="34">
        <v>25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4">
        <f>E83/F84</f>
        <v>371.6864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 t="s">
        <v>341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31968.481999999996</v>
      </c>
      <c r="E90" s="12"/>
      <c r="F90" s="24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Управл'!$V$47</f>
        <v>10974.74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4">
        <f>E91/E2</f>
        <v>5.322376333656644</v>
      </c>
      <c r="E94" s="12"/>
      <c r="F94" s="24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Управл'!$Z$47</f>
        <v>20993.742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4">
        <f>E95/E2</f>
        <v>10.181252182347235</v>
      </c>
      <c r="E98" s="12"/>
      <c r="F98" s="24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216.16</v>
      </c>
      <c r="E100" s="12"/>
      <c r="F100" s="9">
        <v>400.3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4">
        <f>E101/F100</f>
        <v>0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216.16</v>
      </c>
      <c r="F105" s="9">
        <f>F100</f>
        <v>400.3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4">
        <f>E105/F105</f>
        <v>0.5399950037471896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140752.104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729.3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4">
        <f>E111/E2</f>
        <v>0.35368574199806013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4417.28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4">
        <f>E115/E2</f>
        <v>2.142230843840931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4" t="s">
        <v>384</v>
      </c>
      <c r="E119" s="12">
        <v>746.01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4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4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4">
        <f>E119/E2</f>
        <v>0.36178952473326864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1603.55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4">
        <f>E123/E2</f>
        <v>0.7776673132880698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7933.5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4">
        <f>E127/E2</f>
        <v>3.847478176527643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7212.4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4">
        <f>E131/E2</f>
        <v>3.4977691561590687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3504.604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4">
        <f>E135/E2</f>
        <v>1.6996139670223083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2455.28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4">
        <f>E139/E2</f>
        <v>1.1907274490785646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4">
        <f>E143/E2</f>
        <v>0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702.57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4">
        <f>E147/E2</f>
        <v>0.3407225994180408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4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4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4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4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4" t="s">
        <v>337</v>
      </c>
      <c r="E155" s="12">
        <v>29536.82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4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4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4">
        <f>E155/E2</f>
        <v>14.324354995150339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4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4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4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4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81910.79</v>
      </c>
      <c r="F163" s="30"/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4">
        <f>E163/E2</f>
        <v>39.72395247332686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63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E169+E173+E177+E181+E185+E189+E193+E197+E201+E205+E209</f>
        <v>70986.781992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'[3]гук(2016)'!$DU$39*12*E2</f>
        <v>3028.8140639999997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4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379</v>
      </c>
      <c r="E173" s="12">
        <f>('[4]гук(2016)'!$DU$38+'[4]гук(2016)'!$DU$42)*12*'[4]гук(2016)'!$DW$4+4547.7</f>
        <v>15417.565992</v>
      </c>
      <c r="F173" s="34">
        <v>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4">
        <f>E173/F173</f>
        <v>7708.782996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2011.45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4">
        <f>E177/E2</f>
        <v>0.9754849660523763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132.22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4">
        <f>E181/E2</f>
        <v>0.06412221144519883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2520.01+8358.5</f>
        <v>10878.51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4">
        <f>E185/E2</f>
        <v>5.27570805043647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487.02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4">
        <f>E189/E2</f>
        <v>0.236188166828322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/>
      <c r="B193" s="9" t="s">
        <v>109</v>
      </c>
      <c r="C193" s="9" t="s">
        <v>70</v>
      </c>
      <c r="D193" s="9" t="s">
        <v>376</v>
      </c>
      <c r="E193" s="12">
        <v>5046.16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/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/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/>
      <c r="B196" s="9" t="s">
        <v>111</v>
      </c>
      <c r="C196" s="9" t="s">
        <v>76</v>
      </c>
      <c r="D196" s="44">
        <f>E193/E2</f>
        <v>2.4472162948593597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2">
        <v>1318.46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2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244</v>
      </c>
      <c r="B200" s="9" t="s">
        <v>111</v>
      </c>
      <c r="C200" s="9" t="s">
        <v>76</v>
      </c>
      <c r="D200" s="44">
        <f>E197/E2</f>
        <v>0.6394083414161009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47.25">
      <c r="A201" s="26" t="s">
        <v>245</v>
      </c>
      <c r="B201" s="9" t="s">
        <v>109</v>
      </c>
      <c r="C201" s="9" t="s">
        <v>70</v>
      </c>
      <c r="D201" s="9" t="s">
        <v>48</v>
      </c>
      <c r="E201" s="12">
        <v>5144.11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2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248</v>
      </c>
      <c r="B204" s="9" t="s">
        <v>111</v>
      </c>
      <c r="C204" s="9" t="s">
        <v>76</v>
      </c>
      <c r="D204" s="44">
        <f>E201/E2</f>
        <v>2.4947187196896214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2">
        <v>28402.86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 t="s">
        <v>252</v>
      </c>
      <c r="B208" s="9" t="s">
        <v>111</v>
      </c>
      <c r="C208" s="9" t="s">
        <v>76</v>
      </c>
      <c r="D208" s="44">
        <f>E205/E2</f>
        <v>13.774422890397673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31.5">
      <c r="A209" s="26"/>
      <c r="B209" s="9" t="s">
        <v>109</v>
      </c>
      <c r="C209" s="9" t="s">
        <v>70</v>
      </c>
      <c r="D209" s="44" t="s">
        <v>375</v>
      </c>
      <c r="E209" s="12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5.75">
      <c r="A210" s="26"/>
      <c r="B210" s="9" t="s">
        <v>110</v>
      </c>
      <c r="C210" s="9" t="s">
        <v>70</v>
      </c>
      <c r="D210" s="44" t="s">
        <v>27</v>
      </c>
      <c r="E210" s="1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15.75">
      <c r="A211" s="26"/>
      <c r="B211" s="9" t="s">
        <v>67</v>
      </c>
      <c r="C211" s="9" t="s">
        <v>70</v>
      </c>
      <c r="D211" s="44" t="s">
        <v>12</v>
      </c>
      <c r="E211" s="1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/>
      <c r="B212" s="9" t="s">
        <v>111</v>
      </c>
      <c r="C212" s="9" t="s">
        <v>76</v>
      </c>
      <c r="D212" s="44">
        <f>E209/E2</f>
        <v>0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47.25">
      <c r="A213" s="35" t="s">
        <v>287</v>
      </c>
      <c r="B213" s="23" t="s">
        <v>107</v>
      </c>
      <c r="C213" s="23" t="s">
        <v>70</v>
      </c>
      <c r="D213" s="23" t="s">
        <v>50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8.75">
      <c r="A214" s="26" t="s">
        <v>253</v>
      </c>
      <c r="B214" s="9" t="s">
        <v>108</v>
      </c>
      <c r="C214" s="9" t="s">
        <v>76</v>
      </c>
      <c r="D214" s="27">
        <f>E215+E219+E223+E227+E231+E235+E239+E243+E247+E251</f>
        <v>13746.72</v>
      </c>
      <c r="E214" s="12"/>
      <c r="F214" s="3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256</v>
      </c>
      <c r="B218" s="9" t="s">
        <v>111</v>
      </c>
      <c r="C218" s="9" t="s">
        <v>76</v>
      </c>
      <c r="D218" s="9"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260</v>
      </c>
      <c r="B222" s="9" t="s">
        <v>111</v>
      </c>
      <c r="C222" s="9" t="s">
        <v>76</v>
      </c>
      <c r="D222" s="44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264</v>
      </c>
      <c r="B226" s="9" t="s">
        <v>111</v>
      </c>
      <c r="C226" s="9" t="s">
        <v>76</v>
      </c>
      <c r="D226" s="9"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268</v>
      </c>
      <c r="B230" s="9" t="s">
        <v>111</v>
      </c>
      <c r="C230" s="9" t="s">
        <v>76</v>
      </c>
      <c r="D230" s="9">
        <v>0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2">
        <v>0</v>
      </c>
      <c r="F231" s="34" t="s">
        <v>377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272</v>
      </c>
      <c r="B234" s="9" t="s">
        <v>111</v>
      </c>
      <c r="C234" s="9" t="s">
        <v>76</v>
      </c>
      <c r="D234" s="44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2">
        <v>12371.98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276</v>
      </c>
      <c r="B238" s="9" t="s">
        <v>111</v>
      </c>
      <c r="C238" s="9" t="s">
        <v>76</v>
      </c>
      <c r="D238" s="44">
        <f>E235/E2</f>
        <v>5.999990300678952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2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280</v>
      </c>
      <c r="B242" s="9" t="s">
        <v>111</v>
      </c>
      <c r="C242" s="9" t="s">
        <v>76</v>
      </c>
      <c r="D242" s="44">
        <f>E239/E2</f>
        <v>0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2">
        <v>1374.74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286</v>
      </c>
      <c r="B246" s="9" t="s">
        <v>111</v>
      </c>
      <c r="C246" s="9" t="s">
        <v>76</v>
      </c>
      <c r="D246" s="44">
        <f>E243/E2</f>
        <v>0.666702230843841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2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292</v>
      </c>
      <c r="B250" s="9" t="s">
        <v>111</v>
      </c>
      <c r="C250" s="9" t="s">
        <v>76</v>
      </c>
      <c r="D250" s="44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31.5">
      <c r="A251" s="26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3" customFormat="1" ht="15.75">
      <c r="A252" s="26" t="s">
        <v>371</v>
      </c>
      <c r="B252" s="9" t="s">
        <v>110</v>
      </c>
      <c r="C252" s="9" t="s">
        <v>70</v>
      </c>
      <c r="D252" s="9" t="s">
        <v>27</v>
      </c>
      <c r="E252" s="1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3" customFormat="1" ht="15.75">
      <c r="A253" s="26" t="s">
        <v>372</v>
      </c>
      <c r="B253" s="9" t="s">
        <v>67</v>
      </c>
      <c r="C253" s="9" t="s">
        <v>70</v>
      </c>
      <c r="D253" s="9" t="s">
        <v>325</v>
      </c>
      <c r="E253" s="1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3" customFormat="1" ht="15.75">
      <c r="A254" s="26" t="s">
        <v>373</v>
      </c>
      <c r="B254" s="9" t="s">
        <v>111</v>
      </c>
      <c r="C254" s="9" t="s">
        <v>76</v>
      </c>
      <c r="D254" s="44">
        <f>E251/E2</f>
        <v>0</v>
      </c>
      <c r="E254" s="1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3" customFormat="1" ht="15.75">
      <c r="A255" s="26"/>
      <c r="B255" s="23" t="s">
        <v>281</v>
      </c>
      <c r="C255" s="9" t="s">
        <v>76</v>
      </c>
      <c r="D255" s="33">
        <f>SUM(D90,D28,D34,D60,D66,D72,D78,D84,D100,D110,D168,D214)</f>
        <v>365884.11199199996</v>
      </c>
      <c r="E255" s="1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293</v>
      </c>
      <c r="B256" s="37"/>
      <c r="C256" s="37"/>
      <c r="D256" s="37"/>
    </row>
    <row r="257" spans="1:4" ht="15.75">
      <c r="A257" s="7" t="s">
        <v>294</v>
      </c>
      <c r="B257" s="8" t="s">
        <v>295</v>
      </c>
      <c r="C257" s="8" t="s">
        <v>296</v>
      </c>
      <c r="D257" s="45">
        <f>'[1]2018 Управл'!$AA$47</f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45">
        <f>'[1]2018 Управл'!$AB$47</f>
        <v>2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6">
        <f>'[1]2018 Управл'!$AD$47</f>
        <v>-13589.96</v>
      </c>
    </row>
    <row r="261" spans="1:4" ht="15.75">
      <c r="A261" s="37" t="s">
        <v>303</v>
      </c>
      <c r="B261" s="37"/>
      <c r="C261" s="37"/>
      <c r="D261" s="3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7" t="s">
        <v>311</v>
      </c>
      <c r="B268" s="37"/>
      <c r="C268" s="37"/>
      <c r="D268" s="3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7" t="s">
        <v>317</v>
      </c>
      <c r="B273" s="37"/>
      <c r="C273" s="37"/>
      <c r="D273" s="3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2019-03-29T08:05:06Z</dcterms:modified>
  <cp:category/>
  <cp:version/>
  <cp:contentType/>
  <cp:contentStatus/>
</cp:coreProperties>
</file>