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<sst xmlns="http://schemas.openxmlformats.org/spreadsheetml/2006/main" count="977" uniqueCount="387">
  <si>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</si>
  <si>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</si>
  <si>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</si>
  <si>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</si>
  <si>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</si>
  <si>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</si>
  <si>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</si>
  <si>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</si>
  <si>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</si>
  <si>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</si>
  <si>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</si>
  <si>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</si>
  <si>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</si>
  <si>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</si>
  <si>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</si>
  <si>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</si>
  <si>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</si>
  <si>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</si>
  <si>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</si>
  <si>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</si>
  <si>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</si>
  <si>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</si>
  <si>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</si>
  <si>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</si>
  <si>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</si>
  <si>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</si>
  <si>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</si>
  <si>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</si>
  <si>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</si>
  <si>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</si>
  <si>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</si>
  <si>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</si>
  <si>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</si>
  <si>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</si>
  <si>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</si>
  <si>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</si>
  <si>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</si>
  <si>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</si>
  <si>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</si>
  <si>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</si>
  <si>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</si>
  <si>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</si>
  <si>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</si>
  <si>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</si>
  <si>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</si>
  <si>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</si>
  <si>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</si>
  <si>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</si>
  <si>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</si>
  <si>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</si>
  <si>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</si>
  <si>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</si>
  <si>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</si>
  <si>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</si>
  <si>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</si>
  <si>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</si>
  <si>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</si>
  <si>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</si>
  <si>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</si>
  <si>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</si>
  <si>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</si>
  <si>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</si>
  <si>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</si>
  <si>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</si>
  <si>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</si>
  <si>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</si>
  <si>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</si>
  <si>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</si>
  <si>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</si>
  <si>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</si>
  <si>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</si>
  <si>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</si>
  <si>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</si>
  <si>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</si>
  <si>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</si>
  <si>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</si>
  <si>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</si>
  <si>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</si>
  <si>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</si>
  <si>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</si>
  <si>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</si>
  <si>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</si>
  <si>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</si>
  <si>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</si>
  <si>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</si>
  <si>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</si>
  <si>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</si>
  <si>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</si>
  <si>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</si>
  <si>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</si>
  <si>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</si>
  <si>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</si>
  <si>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</si>
  <si>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</si>
  <si>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</si>
  <si>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</si>
  <si>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</si>
  <si>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</si>
  <si>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</si>
  <si>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</si>
  <si>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</si>
  <si>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</si>
  <si>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</si>
  <si>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</si>
  <si>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</si>
  <si>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</si>
  <si>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</si>
  <si>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</si>
  <si>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</si>
  <si>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</si>
  <si>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</si>
  <si>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</si>
  <si>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</si>
  <si>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</si>
  <si>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</si>
  <si>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</si>
  <si>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</si>
  <si>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</si>
  <si>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</si>
  <si>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</si>
  <si>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</si>
  <si>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</si>
  <si>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</si>
  <si>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</si>
  <si>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</si>
  <si>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</si>
  <si>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</si>
  <si>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</si>
  <si>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</si>
  <si>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</si>
  <si>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</si>
  <si>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</si>
  <si>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</si>
  <si>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</si>
  <si>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</si>
  <si>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</si>
  <si>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</si>
  <si>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</si>
  <si>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</si>
  <si>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</si>
  <si>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</si>
  <si>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</si>
  <si>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</si>
  <si>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</si>
  <si>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</si>
  <si>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</si>
  <si>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</si>
  <si>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</si>
  <si>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</si>
  <si>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</si>
  <si>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</si>
  <si>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</si>
  <si>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</si>
  <si>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</si>
  <si>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</si>
  <si>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</si>
  <si>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</si>
  <si>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</si>
  <si>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</si>
  <si>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</si>
  <si>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</si>
  <si>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</si>
  <si>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</si>
  <si>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</si>
  <si>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</si>
  <si>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</si>
  <si>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</si>
  <si>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</si>
  <si>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</si>
  <si>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</si>
  <si>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</si>
  <si>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</si>
  <si>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</si>
  <si>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</si>
  <si>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</si>
  <si>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</si>
  <si>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</si>
  <si>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</si>
  <si>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</si>
  <si>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</si>
  <si>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</si>
  <si>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</si>
  <si>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</si>
  <si>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</si>
  <si>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</si>
  <si>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</si>
  <si>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</si>
  <si>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</si>
  <si>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</si>
  <si>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</si>
  <si>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</si>
  <si>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</si>
  <si>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</si>
  <si>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</si>
  <si>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</si>
  <si>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</si>
  <si>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</si>
  <si>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</si>
  <si>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</si>
  <si>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</si>
  <si>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</si>
  <si>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</si>
  <si>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</si>
  <si>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</si>
  <si>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</si>
  <si>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</si>
  <si>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</si>
  <si>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</si>
  <si>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</si>
  <si>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</si>
  <si>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</si>
  <si>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</si>
  <si>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</si>
  <si>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</si>
  <si>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</si>
  <si>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</si>
  <si>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</si>
  <si>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</si>
  <si>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</si>
  <si>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</si>
  <si>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</si>
  <si>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</si>
  <si>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</si>
  <si>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</si>
  <si>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</si>
  <si>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</si>
  <si>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</si>
  <si>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</si>
  <si>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</si>
  <si>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</si>
  <si>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</si>
  <si>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</si>
  <si>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</si>
  <si>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</si>
  <si>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</si>
  <si>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</si>
  <si>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</si>
  <si>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</si>
  <si>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</si>
  <si>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</si>
  <si>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</si>
  <si>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</si>
  <si>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</si>
  <si>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</si>
  <si>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</si>
  <si>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</si>
  <si>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</si>
  <si>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</si>
  <si>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</si>
  <si>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</si>
  <si>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</si>
  <si>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</si>
  <si>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</si>
  <si>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</si>
  <si>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</si>
  <si>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</si>
  <si>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</si>
  <si>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</si>
  <si>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</si>
  <si>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</si>
  <si>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</si>
  <si>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</si>
  <si>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</si>
  <si>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</si>
  <si>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</si>
  <si>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</si>
  <si>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</si>
  <si>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</si>
  <si>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</si>
  <si>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</si>
  <si>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</si>
  <si>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</si>
  <si>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</si>
  <si>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</si>
  <si>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</si>
  <si>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</si>
  <si>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</si>
  <si>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</si>
  <si>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</si>
  <si>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</si>
  <si>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</si>
  <si>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</si>
  <si>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</si>
  <si>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</si>
  <si>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</si>
  <si>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</si>
  <si>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</si>
  <si>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</si>
  <si>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</si>
  <si>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</si>
  <si>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</si>
  <si>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</si>
  <si>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</si>
  <si>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</si>
  <si>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</si>
  <si>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</si>
  <si>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</si>
  <si>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</si>
  <si>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</si>
  <si>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</si>
  <si>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</si>
  <si>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</si>
  <si>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</si>
  <si>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</si>
  <si>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</si>
  <si>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</si>
  <si>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</si>
  <si>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</si>
  <si>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</si>
  <si>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</si>
  <si>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</si>
  <si>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</si>
  <si>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</si>
  <si>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</si>
  <si>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</si>
  <si>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</si>
  <si>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</si>
  <si>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</si>
  <si>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</si>
  <si>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</si>
  <si>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</si>
  <si>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</si>
  <si>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</si>
  <si>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</si>
  <si>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</si>
  <si>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</si>
  <si>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</si>
  <si>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</si>
  <si>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</si>
  <si>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</si>
  <si>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</si>
  <si>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</si>
  <si>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</si>
  <si>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</si>
  <si>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</si>
  <si>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</si>
  <si>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</si>
  <si>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</si>
  <si>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</si>
  <si>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</si>
  <si>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</si>
  <si>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</si>
  <si>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</si>
  <si>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</si>
  <si>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</si>
  <si>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</si>
  <si>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</si>
  <si>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</si>
  <si>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</si>
  <si>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</si>
  <si>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</si>
  <si>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</si>
  <si>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</si>
  <si>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</si>
  <si>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</si>
  <si>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</si>
  <si>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</si>
  <si>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</si>
  <si>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</si>
  <si>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</si>
  <si>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</si>
  <si>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</si>
  <si>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</si>
  <si>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</si>
  <si>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</si>
  <si>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</si>
  <si>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</si>
  <si>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</si>
  <si>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</si>
  <si>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</si>
  <si>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</si>
  <si>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</si>
  <si>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</si>
  <si>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</si>
  <si>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</si>
  <si>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</si>
  <si>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</si>
  <si>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</si>
  <si>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</si>
  <si>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</si>
  <si>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</si>
  <si>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 xml:space="preserve">Ремонт  балконных козырьков </t>
  </si>
  <si>
    <t>м3</t>
  </si>
  <si>
    <t>Отчет об исполнении управляющей организацией ООО "ГУК "Привокзальная" договора управления за 2017 год по дому №  65  ул. Плеханова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</si>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</sst>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0.0000000000"/>
    <numFmt numFmtId="185" formatCode="0.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3" fontId="43" fillId="0" borderId="0" xfId="0" applyNumberFormat="1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I123">
            <v>245655.10787520005</v>
          </cell>
        </row>
        <row r="124">
          <cell r="EI124">
            <v>408395.0909760002</v>
          </cell>
        </row>
        <row r="125">
          <cell r="EI125">
            <v>63923.23608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27">
      <selection activeCell="E127" sqref="E1:F16384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50" t="s">
        <v>383</v>
      </c>
      <c r="B2" s="50"/>
      <c r="C2" s="50"/>
      <c r="D2" s="50"/>
      <c r="E2" s="6">
        <v>4347.1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384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385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386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9" t="s">
        <v>105</v>
      </c>
      <c r="B8" s="49"/>
      <c r="C8" s="49"/>
      <c r="D8" s="49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15.75">
      <c r="A10" s="12" t="s">
        <v>60</v>
      </c>
      <c r="B10" s="13" t="s">
        <v>76</v>
      </c>
      <c r="C10" s="13" t="s">
        <v>75</v>
      </c>
      <c r="D10" s="15">
        <v>203.75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5">
        <v>70911.48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717973.4349312002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'[1]гук(2016)'!$EI$124</f>
        <v>408395.0909760002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'[1]гук(2016)'!$EI$123</f>
        <v>245655.10787520005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5">
        <f>'[1]гук(2016)'!$EI$125</f>
        <v>63923.23608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7">
        <v>622731.34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7">
        <f>D16</f>
        <v>622731.34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7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7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7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7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7">
        <f>D16+D10</f>
        <v>622935.09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7">
        <v>16.31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7">
        <f>D16-D255+D10</f>
        <v>-45918.84300000011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7">
        <v>93797.46</v>
      </c>
      <c r="E25" s="6">
        <f>D12-(D16+D10)+D260-D24+D11</f>
        <v>211868.66793120035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0" customFormat="1" ht="35.25" customHeight="1">
      <c r="A26" s="51" t="s">
        <v>104</v>
      </c>
      <c r="B26" s="51"/>
      <c r="C26" s="51"/>
      <c r="D26" s="51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5" customFormat="1" ht="31.5">
      <c r="A27" s="21" t="s">
        <v>115</v>
      </c>
      <c r="B27" s="22" t="s">
        <v>106</v>
      </c>
      <c r="C27" s="22" t="s">
        <v>69</v>
      </c>
      <c r="D27" s="22" t="s">
        <v>10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30" customFormat="1" ht="15.75">
      <c r="A28" s="26" t="s">
        <v>111</v>
      </c>
      <c r="B28" s="27" t="s">
        <v>107</v>
      </c>
      <c r="C28" s="27" t="s">
        <v>75</v>
      </c>
      <c r="D28" s="28">
        <f>E28</f>
        <v>46166.2</v>
      </c>
      <c r="E28" s="23">
        <v>46166.2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30" customFormat="1" ht="31.5">
      <c r="A29" s="26" t="s">
        <v>112</v>
      </c>
      <c r="B29" s="27" t="s">
        <v>108</v>
      </c>
      <c r="C29" s="27" t="s">
        <v>69</v>
      </c>
      <c r="D29" s="27" t="s">
        <v>4</v>
      </c>
      <c r="E29" s="2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30" customFormat="1" ht="15.75">
      <c r="A30" s="26" t="s">
        <v>113</v>
      </c>
      <c r="B30" s="27" t="s">
        <v>109</v>
      </c>
      <c r="C30" s="27" t="s">
        <v>69</v>
      </c>
      <c r="D30" s="27" t="s">
        <v>11</v>
      </c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5.75">
      <c r="A31" s="26" t="s">
        <v>114</v>
      </c>
      <c r="B31" s="27" t="s">
        <v>66</v>
      </c>
      <c r="C31" s="27" t="s">
        <v>69</v>
      </c>
      <c r="D31" s="27" t="s">
        <v>12</v>
      </c>
      <c r="E31" s="2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30" customFormat="1" ht="15.75">
      <c r="A32" s="26" t="s">
        <v>116</v>
      </c>
      <c r="B32" s="27" t="s">
        <v>110</v>
      </c>
      <c r="C32" s="27" t="s">
        <v>75</v>
      </c>
      <c r="D32" s="31">
        <f>E28/E2</f>
        <v>10.619999539923166</v>
      </c>
      <c r="E32" s="2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35" customFormat="1" ht="31.5">
      <c r="A33" s="32" t="s">
        <v>117</v>
      </c>
      <c r="B33" s="33" t="s">
        <v>106</v>
      </c>
      <c r="C33" s="33" t="s">
        <v>69</v>
      </c>
      <c r="D33" s="33" t="s">
        <v>13</v>
      </c>
      <c r="E33" s="18" t="s">
        <v>327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20" customFormat="1" ht="15.75">
      <c r="A34" s="36" t="s">
        <v>118</v>
      </c>
      <c r="B34" s="14" t="s">
        <v>107</v>
      </c>
      <c r="C34" s="14" t="s">
        <v>75</v>
      </c>
      <c r="D34" s="37">
        <f>E35+E39+E43+E47+E51+E55</f>
        <v>55916.25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31.5">
      <c r="A35" s="36" t="s">
        <v>119</v>
      </c>
      <c r="B35" s="14" t="s">
        <v>108</v>
      </c>
      <c r="C35" s="14" t="s">
        <v>69</v>
      </c>
      <c r="D35" s="14" t="s">
        <v>14</v>
      </c>
      <c r="E35" s="18">
        <v>2816.92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15.75">
      <c r="A36" s="36" t="s">
        <v>120</v>
      </c>
      <c r="B36" s="14" t="s">
        <v>109</v>
      </c>
      <c r="C36" s="14" t="s">
        <v>69</v>
      </c>
      <c r="D36" s="14" t="s">
        <v>21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15.75">
      <c r="A37" s="36" t="s">
        <v>121</v>
      </c>
      <c r="B37" s="14" t="s">
        <v>66</v>
      </c>
      <c r="C37" s="14" t="s">
        <v>69</v>
      </c>
      <c r="D37" s="14" t="s">
        <v>12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15.75">
      <c r="A38" s="36" t="s">
        <v>122</v>
      </c>
      <c r="B38" s="14" t="s">
        <v>110</v>
      </c>
      <c r="C38" s="14" t="s">
        <v>75</v>
      </c>
      <c r="D38" s="38">
        <f>E35/E2</f>
        <v>0.6479998159692668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31.5">
      <c r="A39" s="36" t="s">
        <v>123</v>
      </c>
      <c r="B39" s="14" t="s">
        <v>108</v>
      </c>
      <c r="C39" s="14" t="s">
        <v>69</v>
      </c>
      <c r="D39" s="14" t="s">
        <v>326</v>
      </c>
      <c r="E39" s="18">
        <v>1345.86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15.75">
      <c r="A40" s="36" t="s">
        <v>124</v>
      </c>
      <c r="B40" s="14" t="s">
        <v>109</v>
      </c>
      <c r="C40" s="14" t="s">
        <v>69</v>
      </c>
      <c r="D40" s="14" t="s">
        <v>38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0" customFormat="1" ht="15.75">
      <c r="A41" s="36" t="s">
        <v>125</v>
      </c>
      <c r="B41" s="14" t="s">
        <v>66</v>
      </c>
      <c r="C41" s="14" t="s">
        <v>69</v>
      </c>
      <c r="D41" s="14" t="s">
        <v>12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0" customFormat="1" ht="15.75">
      <c r="A42" s="36" t="s">
        <v>126</v>
      </c>
      <c r="B42" s="14" t="s">
        <v>110</v>
      </c>
      <c r="C42" s="14" t="s">
        <v>75</v>
      </c>
      <c r="D42" s="38">
        <f>E39/E2</f>
        <v>0.3095995031170205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20" customFormat="1" ht="31.5">
      <c r="A43" s="36" t="s">
        <v>127</v>
      </c>
      <c r="B43" s="14" t="s">
        <v>108</v>
      </c>
      <c r="C43" s="14" t="s">
        <v>69</v>
      </c>
      <c r="D43" s="14" t="s">
        <v>15</v>
      </c>
      <c r="E43" s="18">
        <v>14809.7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20" customFormat="1" ht="15.75">
      <c r="A44" s="36" t="s">
        <v>128</v>
      </c>
      <c r="B44" s="14" t="s">
        <v>109</v>
      </c>
      <c r="C44" s="14" t="s">
        <v>69</v>
      </c>
      <c r="D44" s="14" t="s">
        <v>34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0" customFormat="1" ht="15.75">
      <c r="A45" s="36" t="s">
        <v>129</v>
      </c>
      <c r="B45" s="14" t="s">
        <v>66</v>
      </c>
      <c r="C45" s="14" t="s">
        <v>69</v>
      </c>
      <c r="D45" s="14" t="s">
        <v>12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20" customFormat="1" ht="15.75">
      <c r="A46" s="36" t="s">
        <v>130</v>
      </c>
      <c r="B46" s="14" t="s">
        <v>110</v>
      </c>
      <c r="C46" s="14" t="s">
        <v>75</v>
      </c>
      <c r="D46" s="37">
        <f>E43/E2</f>
        <v>3.4067999355892433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20" customFormat="1" ht="31.5">
      <c r="A47" s="36" t="s">
        <v>340</v>
      </c>
      <c r="B47" s="14" t="s">
        <v>108</v>
      </c>
      <c r="C47" s="14" t="s">
        <v>69</v>
      </c>
      <c r="D47" s="14" t="s">
        <v>16</v>
      </c>
      <c r="E47" s="18">
        <v>36943.77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20" customFormat="1" ht="15.75">
      <c r="A48" s="36" t="s">
        <v>341</v>
      </c>
      <c r="B48" s="14" t="s">
        <v>109</v>
      </c>
      <c r="C48" s="14" t="s">
        <v>69</v>
      </c>
      <c r="D48" s="14" t="s">
        <v>17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20" customFormat="1" ht="15.75">
      <c r="A49" s="36" t="s">
        <v>342</v>
      </c>
      <c r="B49" s="14" t="s">
        <v>66</v>
      </c>
      <c r="C49" s="14" t="s">
        <v>69</v>
      </c>
      <c r="D49" s="14" t="s">
        <v>12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20" customFormat="1" ht="15.75">
      <c r="A50" s="36" t="s">
        <v>343</v>
      </c>
      <c r="B50" s="14" t="s">
        <v>110</v>
      </c>
      <c r="C50" s="14" t="s">
        <v>75</v>
      </c>
      <c r="D50" s="38">
        <f>E47/E2</f>
        <v>8.498486347219984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20" customFormat="1" ht="47.25">
      <c r="A51" s="36" t="s">
        <v>344</v>
      </c>
      <c r="B51" s="14" t="s">
        <v>108</v>
      </c>
      <c r="C51" s="14" t="s">
        <v>69</v>
      </c>
      <c r="D51" s="38" t="s">
        <v>329</v>
      </c>
      <c r="E51" s="18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20" customFormat="1" ht="15.75">
      <c r="A52" s="36" t="s">
        <v>345</v>
      </c>
      <c r="B52" s="14" t="s">
        <v>109</v>
      </c>
      <c r="C52" s="14" t="s">
        <v>69</v>
      </c>
      <c r="D52" s="38" t="s">
        <v>149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20" customFormat="1" ht="15.75">
      <c r="A53" s="36" t="s">
        <v>346</v>
      </c>
      <c r="B53" s="14" t="s">
        <v>66</v>
      </c>
      <c r="C53" s="14" t="s">
        <v>69</v>
      </c>
      <c r="D53" s="38" t="s">
        <v>12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20" customFormat="1" ht="15.75">
      <c r="A54" s="36" t="s">
        <v>347</v>
      </c>
      <c r="B54" s="14" t="s">
        <v>110</v>
      </c>
      <c r="C54" s="14" t="s">
        <v>75</v>
      </c>
      <c r="D54" s="38">
        <f>E51/E2</f>
        <v>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20" customFormat="1" ht="31.5">
      <c r="A55" s="36" t="s">
        <v>348</v>
      </c>
      <c r="B55" s="14" t="s">
        <v>108</v>
      </c>
      <c r="C55" s="14" t="s">
        <v>69</v>
      </c>
      <c r="D55" s="38" t="s">
        <v>328</v>
      </c>
      <c r="E55" s="18"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0" customFormat="1" ht="15.75">
      <c r="A56" s="36" t="s">
        <v>349</v>
      </c>
      <c r="B56" s="14" t="s">
        <v>109</v>
      </c>
      <c r="C56" s="14" t="s">
        <v>69</v>
      </c>
      <c r="D56" s="38" t="s">
        <v>149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20" customFormat="1" ht="15.75">
      <c r="A57" s="36" t="s">
        <v>350</v>
      </c>
      <c r="B57" s="14" t="s">
        <v>66</v>
      </c>
      <c r="C57" s="14" t="s">
        <v>69</v>
      </c>
      <c r="D57" s="38" t="s">
        <v>12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20" customFormat="1" ht="15.75">
      <c r="A58" s="36" t="s">
        <v>351</v>
      </c>
      <c r="B58" s="14" t="s">
        <v>110</v>
      </c>
      <c r="C58" s="14" t="s">
        <v>75</v>
      </c>
      <c r="D58" s="38">
        <f>E55/E2</f>
        <v>0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5" customFormat="1" ht="24.75" customHeight="1">
      <c r="A59" s="32" t="s">
        <v>131</v>
      </c>
      <c r="B59" s="33" t="s">
        <v>106</v>
      </c>
      <c r="C59" s="33" t="s">
        <v>69</v>
      </c>
      <c r="D59" s="33" t="s">
        <v>18</v>
      </c>
      <c r="E59" s="1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20" customFormat="1" ht="15.75">
      <c r="A60" s="36" t="s">
        <v>132</v>
      </c>
      <c r="B60" s="14" t="s">
        <v>107</v>
      </c>
      <c r="C60" s="14" t="s">
        <v>75</v>
      </c>
      <c r="D60" s="37">
        <f>E60</f>
        <v>32206.9</v>
      </c>
      <c r="E60" s="18">
        <v>32206.9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20" customFormat="1" ht="31.5">
      <c r="A61" s="36" t="s">
        <v>133</v>
      </c>
      <c r="B61" s="14" t="s">
        <v>108</v>
      </c>
      <c r="C61" s="14" t="s">
        <v>69</v>
      </c>
      <c r="D61" s="14" t="s">
        <v>19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20" customFormat="1" ht="15.75">
      <c r="A62" s="36" t="s">
        <v>134</v>
      </c>
      <c r="B62" s="14" t="s">
        <v>109</v>
      </c>
      <c r="C62" s="14" t="s">
        <v>69</v>
      </c>
      <c r="D62" s="14" t="s">
        <v>20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20" customFormat="1" ht="15.75">
      <c r="A63" s="36" t="s">
        <v>135</v>
      </c>
      <c r="B63" s="14" t="s">
        <v>66</v>
      </c>
      <c r="C63" s="14" t="s">
        <v>69</v>
      </c>
      <c r="D63" s="14" t="s">
        <v>12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20" customFormat="1" ht="15.75">
      <c r="A64" s="36" t="s">
        <v>136</v>
      </c>
      <c r="B64" s="14" t="s">
        <v>110</v>
      </c>
      <c r="C64" s="14" t="s">
        <v>75</v>
      </c>
      <c r="D64" s="39">
        <f>E60/E2</f>
        <v>7.4088242736537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35" customFormat="1" ht="15.75">
      <c r="A65" s="32" t="s">
        <v>137</v>
      </c>
      <c r="B65" s="33" t="s">
        <v>106</v>
      </c>
      <c r="C65" s="33" t="s">
        <v>69</v>
      </c>
      <c r="D65" s="33" t="s">
        <v>380</v>
      </c>
      <c r="E65" s="18">
        <v>29500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20" customFormat="1" ht="15.75">
      <c r="A66" s="36" t="s">
        <v>138</v>
      </c>
      <c r="B66" s="14" t="s">
        <v>107</v>
      </c>
      <c r="C66" s="14" t="s">
        <v>75</v>
      </c>
      <c r="D66" s="37">
        <f>E65</f>
        <v>29500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0" customFormat="1" ht="31.5">
      <c r="A67" s="36" t="s">
        <v>139</v>
      </c>
      <c r="B67" s="14" t="s">
        <v>108</v>
      </c>
      <c r="C67" s="14" t="s">
        <v>69</v>
      </c>
      <c r="D67" s="14" t="s">
        <v>380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0" customFormat="1" ht="15.75">
      <c r="A68" s="36" t="s">
        <v>140</v>
      </c>
      <c r="B68" s="14" t="s">
        <v>109</v>
      </c>
      <c r="C68" s="14" t="s">
        <v>69</v>
      </c>
      <c r="D68" s="14" t="s">
        <v>27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20" customFormat="1" ht="15.75">
      <c r="A69" s="36" t="s">
        <v>141</v>
      </c>
      <c r="B69" s="14" t="s">
        <v>66</v>
      </c>
      <c r="C69" s="14" t="s">
        <v>69</v>
      </c>
      <c r="D69" s="14" t="s">
        <v>12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20" customFormat="1" ht="15.75">
      <c r="A70" s="36" t="s">
        <v>142</v>
      </c>
      <c r="B70" s="14" t="s">
        <v>110</v>
      </c>
      <c r="C70" s="14" t="s">
        <v>75</v>
      </c>
      <c r="D70" s="47">
        <f>E65/E2</f>
        <v>6.7861332842584705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5" customFormat="1" ht="15.75">
      <c r="A71" s="32" t="s">
        <v>143</v>
      </c>
      <c r="B71" s="33" t="s">
        <v>106</v>
      </c>
      <c r="C71" s="33" t="s">
        <v>69</v>
      </c>
      <c r="D71" s="33" t="s">
        <v>23</v>
      </c>
      <c r="E71" s="1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20" customFormat="1" ht="15.75">
      <c r="A72" s="36" t="s">
        <v>144</v>
      </c>
      <c r="B72" s="14" t="s">
        <v>107</v>
      </c>
      <c r="C72" s="14" t="s">
        <v>75</v>
      </c>
      <c r="D72" s="37">
        <f>E72</f>
        <v>63923.24</v>
      </c>
      <c r="E72" s="18">
        <v>63923.24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20" customFormat="1" ht="31.5">
      <c r="A73" s="36" t="s">
        <v>145</v>
      </c>
      <c r="B73" s="14" t="s">
        <v>108</v>
      </c>
      <c r="C73" s="14" t="s">
        <v>69</v>
      </c>
      <c r="D73" s="14" t="s">
        <v>7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20" customFormat="1" ht="15.75">
      <c r="A74" s="36" t="s">
        <v>146</v>
      </c>
      <c r="B74" s="14" t="s">
        <v>109</v>
      </c>
      <c r="C74" s="14" t="s">
        <v>69</v>
      </c>
      <c r="D74" s="14" t="s">
        <v>20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20" customFormat="1" ht="15.75">
      <c r="A75" s="36" t="s">
        <v>147</v>
      </c>
      <c r="B75" s="14" t="s">
        <v>66</v>
      </c>
      <c r="C75" s="14" t="s">
        <v>69</v>
      </c>
      <c r="D75" s="14" t="s">
        <v>12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20" customFormat="1" ht="15.75">
      <c r="A76" s="36" t="s">
        <v>148</v>
      </c>
      <c r="B76" s="14" t="s">
        <v>110</v>
      </c>
      <c r="C76" s="14" t="s">
        <v>75</v>
      </c>
      <c r="D76" s="39">
        <f>E72/E2</f>
        <v>14.704800901750591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35" customFormat="1" ht="31.5">
      <c r="A77" s="32" t="s">
        <v>150</v>
      </c>
      <c r="B77" s="33" t="s">
        <v>106</v>
      </c>
      <c r="C77" s="33" t="s">
        <v>69</v>
      </c>
      <c r="D77" s="33" t="s">
        <v>56</v>
      </c>
      <c r="E77" s="18"/>
      <c r="F77" s="4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20" customFormat="1" ht="15.75">
      <c r="A78" s="36" t="s">
        <v>151</v>
      </c>
      <c r="B78" s="14" t="s">
        <v>107</v>
      </c>
      <c r="C78" s="14" t="s">
        <v>75</v>
      </c>
      <c r="D78" s="14">
        <f>E79</f>
        <v>9798.78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20" customFormat="1" ht="31.5">
      <c r="A79" s="36" t="s">
        <v>152</v>
      </c>
      <c r="B79" s="14" t="s">
        <v>108</v>
      </c>
      <c r="C79" s="14" t="s">
        <v>69</v>
      </c>
      <c r="D79" s="14" t="s">
        <v>56</v>
      </c>
      <c r="E79" s="18">
        <v>9798.78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20" customFormat="1" ht="15.75">
      <c r="A80" s="36" t="s">
        <v>153</v>
      </c>
      <c r="B80" s="14" t="s">
        <v>109</v>
      </c>
      <c r="C80" s="14" t="s">
        <v>69</v>
      </c>
      <c r="D80" s="14" t="s">
        <v>149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0" customFormat="1" ht="15.75">
      <c r="A81" s="36" t="s">
        <v>154</v>
      </c>
      <c r="B81" s="14" t="s">
        <v>66</v>
      </c>
      <c r="C81" s="14" t="s">
        <v>69</v>
      </c>
      <c r="D81" s="14" t="s">
        <v>12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0" customFormat="1" ht="15.75">
      <c r="A82" s="36" t="s">
        <v>155</v>
      </c>
      <c r="B82" s="14" t="s">
        <v>110</v>
      </c>
      <c r="C82" s="14" t="s">
        <v>75</v>
      </c>
      <c r="D82" s="39">
        <f>E79/E2</f>
        <v>2.2540958340042785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5" customFormat="1" ht="31.5">
      <c r="A83" s="32" t="s">
        <v>157</v>
      </c>
      <c r="B83" s="33" t="s">
        <v>106</v>
      </c>
      <c r="C83" s="33" t="s">
        <v>69</v>
      </c>
      <c r="D83" s="33" t="s">
        <v>57</v>
      </c>
      <c r="E83" s="18">
        <v>1637.14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20" customFormat="1" ht="15.75">
      <c r="A84" s="36" t="s">
        <v>158</v>
      </c>
      <c r="B84" s="14" t="s">
        <v>107</v>
      </c>
      <c r="C84" s="14" t="s">
        <v>75</v>
      </c>
      <c r="D84" s="14">
        <f>E83</f>
        <v>1637.14</v>
      </c>
      <c r="E84" s="18"/>
      <c r="F84" s="19">
        <v>3.81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0" customFormat="1" ht="31.5">
      <c r="A85" s="36" t="s">
        <v>159</v>
      </c>
      <c r="B85" s="14" t="s">
        <v>108</v>
      </c>
      <c r="C85" s="14" t="s">
        <v>69</v>
      </c>
      <c r="D85" s="14" t="s">
        <v>57</v>
      </c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0" customFormat="1" ht="15.75">
      <c r="A86" s="36" t="s">
        <v>160</v>
      </c>
      <c r="B86" s="14" t="s">
        <v>109</v>
      </c>
      <c r="C86" s="14" t="s">
        <v>69</v>
      </c>
      <c r="D86" s="14" t="s">
        <v>156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0" customFormat="1" ht="15.75">
      <c r="A87" s="36" t="s">
        <v>161</v>
      </c>
      <c r="B87" s="14" t="s">
        <v>66</v>
      </c>
      <c r="C87" s="14" t="s">
        <v>69</v>
      </c>
      <c r="D87" s="14" t="s">
        <v>22</v>
      </c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0" customFormat="1" ht="15.75">
      <c r="A88" s="36" t="s">
        <v>162</v>
      </c>
      <c r="B88" s="14" t="s">
        <v>110</v>
      </c>
      <c r="C88" s="14" t="s">
        <v>75</v>
      </c>
      <c r="D88" s="39">
        <f>E83/F84</f>
        <v>429.6955380577428</v>
      </c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5" customFormat="1" ht="15.75">
      <c r="A89" s="32" t="s">
        <v>163</v>
      </c>
      <c r="B89" s="33" t="s">
        <v>106</v>
      </c>
      <c r="C89" s="33" t="s">
        <v>69</v>
      </c>
      <c r="D89" s="33" t="s">
        <v>24</v>
      </c>
      <c r="E89" s="18"/>
      <c r="F89" s="34" t="s">
        <v>339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20" customFormat="1" ht="15.75">
      <c r="A90" s="36" t="s">
        <v>164</v>
      </c>
      <c r="B90" s="14" t="s">
        <v>107</v>
      </c>
      <c r="C90" s="14" t="s">
        <v>75</v>
      </c>
      <c r="D90" s="14">
        <f>E91+E95</f>
        <v>134112.99</v>
      </c>
      <c r="E90" s="18"/>
      <c r="F90" s="34" t="s">
        <v>339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0" customFormat="1" ht="31.5">
      <c r="A91" s="36" t="s">
        <v>165</v>
      </c>
      <c r="B91" s="14" t="s">
        <v>108</v>
      </c>
      <c r="C91" s="14" t="s">
        <v>69</v>
      </c>
      <c r="D91" s="14" t="s">
        <v>6</v>
      </c>
      <c r="E91" s="18">
        <v>44266.17</v>
      </c>
      <c r="F91" s="34" t="s">
        <v>339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0" customFormat="1" ht="15.75">
      <c r="A92" s="36" t="s">
        <v>166</v>
      </c>
      <c r="B92" s="14" t="s">
        <v>109</v>
      </c>
      <c r="C92" s="14" t="s">
        <v>69</v>
      </c>
      <c r="D92" s="14" t="s">
        <v>25</v>
      </c>
      <c r="E92" s="18"/>
      <c r="F92" s="34" t="s">
        <v>339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0" customFormat="1" ht="15.75">
      <c r="A93" s="36" t="s">
        <v>167</v>
      </c>
      <c r="B93" s="14" t="s">
        <v>66</v>
      </c>
      <c r="C93" s="14" t="s">
        <v>69</v>
      </c>
      <c r="D93" s="14" t="s">
        <v>12</v>
      </c>
      <c r="E93" s="18"/>
      <c r="F93" s="34" t="s">
        <v>339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0" customFormat="1" ht="15.75">
      <c r="A94" s="36" t="s">
        <v>168</v>
      </c>
      <c r="B94" s="14" t="s">
        <v>110</v>
      </c>
      <c r="C94" s="14" t="s">
        <v>75</v>
      </c>
      <c r="D94" s="39">
        <f>E91/E2</f>
        <v>10.182919647581144</v>
      </c>
      <c r="E94" s="18"/>
      <c r="F94" s="34" t="s">
        <v>339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0" customFormat="1" ht="31.5">
      <c r="A95" s="36" t="s">
        <v>169</v>
      </c>
      <c r="B95" s="14" t="s">
        <v>108</v>
      </c>
      <c r="C95" s="14" t="s">
        <v>69</v>
      </c>
      <c r="D95" s="14" t="s">
        <v>5</v>
      </c>
      <c r="E95" s="18">
        <v>89846.82</v>
      </c>
      <c r="F95" s="34" t="s">
        <v>339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0" customFormat="1" ht="15.75">
      <c r="A96" s="36" t="s">
        <v>170</v>
      </c>
      <c r="B96" s="14" t="s">
        <v>109</v>
      </c>
      <c r="C96" s="14" t="s">
        <v>69</v>
      </c>
      <c r="D96" s="14" t="s">
        <v>20</v>
      </c>
      <c r="E96" s="18"/>
      <c r="F96" s="34" t="s">
        <v>339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0" customFormat="1" ht="15.75">
      <c r="A97" s="36" t="s">
        <v>171</v>
      </c>
      <c r="B97" s="14" t="s">
        <v>66</v>
      </c>
      <c r="C97" s="14" t="s">
        <v>69</v>
      </c>
      <c r="D97" s="14" t="s">
        <v>12</v>
      </c>
      <c r="E97" s="18"/>
      <c r="F97" s="34" t="s">
        <v>339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0" customFormat="1" ht="15.75">
      <c r="A98" s="36" t="s">
        <v>172</v>
      </c>
      <c r="B98" s="14" t="s">
        <v>110</v>
      </c>
      <c r="C98" s="14" t="s">
        <v>75</v>
      </c>
      <c r="D98" s="39">
        <f>E95/E2</f>
        <v>20.668220192772193</v>
      </c>
      <c r="E98" s="18"/>
      <c r="F98" s="34" t="s">
        <v>339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5" customFormat="1" ht="47.25">
      <c r="A99" s="32" t="s">
        <v>174</v>
      </c>
      <c r="B99" s="33" t="s">
        <v>106</v>
      </c>
      <c r="C99" s="33" t="s">
        <v>69</v>
      </c>
      <c r="D99" s="33" t="s">
        <v>26</v>
      </c>
      <c r="E99" s="18"/>
      <c r="F99" s="14" t="s">
        <v>338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20" customFormat="1" ht="15.75">
      <c r="A100" s="36" t="s">
        <v>175</v>
      </c>
      <c r="B100" s="14" t="s">
        <v>107</v>
      </c>
      <c r="C100" s="14" t="s">
        <v>75</v>
      </c>
      <c r="D100" s="14">
        <f>E101+E105</f>
        <v>2693.11</v>
      </c>
      <c r="E100" s="18"/>
      <c r="F100" s="14">
        <v>880.1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0" customFormat="1" ht="31.5">
      <c r="A101" s="36" t="s">
        <v>176</v>
      </c>
      <c r="B101" s="14" t="s">
        <v>108</v>
      </c>
      <c r="C101" s="14" t="s">
        <v>69</v>
      </c>
      <c r="D101" s="14" t="s">
        <v>9</v>
      </c>
      <c r="E101" s="18">
        <v>2376.27</v>
      </c>
      <c r="F101" s="48" t="s">
        <v>372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0" customFormat="1" ht="15.75">
      <c r="A102" s="36" t="s">
        <v>177</v>
      </c>
      <c r="B102" s="14" t="s">
        <v>109</v>
      </c>
      <c r="C102" s="14" t="s">
        <v>69</v>
      </c>
      <c r="D102" s="14" t="s">
        <v>27</v>
      </c>
      <c r="E102" s="18"/>
      <c r="F102" s="4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0" customFormat="1" ht="15.75">
      <c r="A103" s="36" t="s">
        <v>178</v>
      </c>
      <c r="B103" s="14" t="s">
        <v>66</v>
      </c>
      <c r="C103" s="14" t="s">
        <v>69</v>
      </c>
      <c r="D103" s="14" t="s">
        <v>173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0" customFormat="1" ht="31.5">
      <c r="A104" s="36" t="s">
        <v>179</v>
      </c>
      <c r="B104" s="14" t="s">
        <v>110</v>
      </c>
      <c r="C104" s="14" t="s">
        <v>75</v>
      </c>
      <c r="D104" s="39">
        <f>E101/F100</f>
        <v>2.6999999999999997</v>
      </c>
      <c r="E104" s="18"/>
      <c r="F104" s="14" t="s">
        <v>338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0" customFormat="1" ht="31.5">
      <c r="A105" s="36" t="s">
        <v>180</v>
      </c>
      <c r="B105" s="14" t="s">
        <v>108</v>
      </c>
      <c r="C105" s="14" t="s">
        <v>69</v>
      </c>
      <c r="D105" s="14" t="s">
        <v>8</v>
      </c>
      <c r="E105" s="18">
        <v>316.84</v>
      </c>
      <c r="F105" s="14">
        <f>F100</f>
        <v>880.1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0" customFormat="1" ht="15.75">
      <c r="A106" s="36" t="s">
        <v>181</v>
      </c>
      <c r="B106" s="14" t="s">
        <v>109</v>
      </c>
      <c r="C106" s="14" t="s">
        <v>69</v>
      </c>
      <c r="D106" s="14" t="s">
        <v>28</v>
      </c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0" customFormat="1" ht="15.75">
      <c r="A107" s="36" t="s">
        <v>182</v>
      </c>
      <c r="B107" s="14" t="s">
        <v>66</v>
      </c>
      <c r="C107" s="14" t="s">
        <v>69</v>
      </c>
      <c r="D107" s="14" t="s">
        <v>173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0" customFormat="1" ht="15.75">
      <c r="A108" s="36" t="s">
        <v>183</v>
      </c>
      <c r="B108" s="14" t="s">
        <v>110</v>
      </c>
      <c r="C108" s="14" t="s">
        <v>75</v>
      </c>
      <c r="D108" s="39">
        <f>E105/F105</f>
        <v>0.36000454493807515</v>
      </c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5" customFormat="1" ht="63">
      <c r="A109" s="32" t="s">
        <v>184</v>
      </c>
      <c r="B109" s="33" t="s">
        <v>106</v>
      </c>
      <c r="C109" s="33" t="s">
        <v>69</v>
      </c>
      <c r="D109" s="33" t="s">
        <v>29</v>
      </c>
      <c r="E109" s="18"/>
      <c r="F109" s="19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20" customFormat="1" ht="15.75">
      <c r="A110" s="36" t="s">
        <v>185</v>
      </c>
      <c r="B110" s="14" t="s">
        <v>107</v>
      </c>
      <c r="C110" s="14" t="s">
        <v>75</v>
      </c>
      <c r="D110" s="37">
        <f>E111+E115+E119+E123+E127+E131+E135+E139+E143+E147+E151+E155+E159+E163+E164</f>
        <v>173711.76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20" customFormat="1" ht="31.5">
      <c r="A111" s="36" t="s">
        <v>186</v>
      </c>
      <c r="B111" s="14" t="s">
        <v>108</v>
      </c>
      <c r="C111" s="14" t="s">
        <v>69</v>
      </c>
      <c r="D111" s="14" t="s">
        <v>30</v>
      </c>
      <c r="E111" s="18">
        <f>817.58+1147.39</f>
        <v>1964.9700000000003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20" customFormat="1" ht="15.75">
      <c r="A112" s="36" t="s">
        <v>187</v>
      </c>
      <c r="B112" s="14" t="s">
        <v>109</v>
      </c>
      <c r="C112" s="14" t="s">
        <v>69</v>
      </c>
      <c r="D112" s="14" t="s">
        <v>25</v>
      </c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20" customFormat="1" ht="15.75">
      <c r="A113" s="36" t="s">
        <v>188</v>
      </c>
      <c r="B113" s="14" t="s">
        <v>66</v>
      </c>
      <c r="C113" s="14" t="s">
        <v>69</v>
      </c>
      <c r="D113" s="14" t="s">
        <v>12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0" customFormat="1" ht="15.75">
      <c r="A114" s="36" t="s">
        <v>189</v>
      </c>
      <c r="B114" s="14" t="s">
        <v>110</v>
      </c>
      <c r="C114" s="14" t="s">
        <v>75</v>
      </c>
      <c r="D114" s="39">
        <f>E111/E2</f>
        <v>0.4520185871040464</v>
      </c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0" customFormat="1" ht="31.5">
      <c r="A115" s="36" t="s">
        <v>190</v>
      </c>
      <c r="B115" s="14" t="s">
        <v>108</v>
      </c>
      <c r="C115" s="14" t="s">
        <v>69</v>
      </c>
      <c r="D115" s="14" t="s">
        <v>31</v>
      </c>
      <c r="E115" s="18">
        <f>1207.02+5864.24</f>
        <v>7071.26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0" customFormat="1" ht="15.75">
      <c r="A116" s="36" t="s">
        <v>191</v>
      </c>
      <c r="B116" s="14" t="s">
        <v>109</v>
      </c>
      <c r="C116" s="14" t="s">
        <v>69</v>
      </c>
      <c r="D116" s="14" t="s">
        <v>32</v>
      </c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0" customFormat="1" ht="15.75">
      <c r="A117" s="36" t="s">
        <v>192</v>
      </c>
      <c r="B117" s="14" t="s">
        <v>66</v>
      </c>
      <c r="C117" s="14" t="s">
        <v>69</v>
      </c>
      <c r="D117" s="14" t="s">
        <v>12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0" customFormat="1" ht="15.75">
      <c r="A118" s="36" t="s">
        <v>193</v>
      </c>
      <c r="B118" s="14" t="s">
        <v>110</v>
      </c>
      <c r="C118" s="14" t="s">
        <v>75</v>
      </c>
      <c r="D118" s="39">
        <f>E115/E2</f>
        <v>1.626661452462561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0" customFormat="1" ht="31.5">
      <c r="A119" s="36" t="s">
        <v>194</v>
      </c>
      <c r="B119" s="14" t="s">
        <v>108</v>
      </c>
      <c r="C119" s="14" t="s">
        <v>69</v>
      </c>
      <c r="D119" s="14" t="s">
        <v>3</v>
      </c>
      <c r="E119" s="18">
        <f>652.81+2704.42</f>
        <v>3357.23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0" customFormat="1" ht="15.75">
      <c r="A120" s="36" t="s">
        <v>195</v>
      </c>
      <c r="B120" s="14" t="s">
        <v>109</v>
      </c>
      <c r="C120" s="14" t="s">
        <v>69</v>
      </c>
      <c r="D120" s="14" t="s">
        <v>33</v>
      </c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0" customFormat="1" ht="15.75">
      <c r="A121" s="36" t="s">
        <v>196</v>
      </c>
      <c r="B121" s="14" t="s">
        <v>66</v>
      </c>
      <c r="C121" s="14" t="s">
        <v>69</v>
      </c>
      <c r="D121" s="14" t="s">
        <v>12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0" customFormat="1" ht="15.75">
      <c r="A122" s="36" t="s">
        <v>197</v>
      </c>
      <c r="B122" s="14" t="s">
        <v>110</v>
      </c>
      <c r="C122" s="14" t="s">
        <v>75</v>
      </c>
      <c r="D122" s="39">
        <f>E119/E2</f>
        <v>0.772291872742748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0" customFormat="1" ht="31.5">
      <c r="A123" s="36" t="s">
        <v>198</v>
      </c>
      <c r="B123" s="14" t="s">
        <v>108</v>
      </c>
      <c r="C123" s="14" t="s">
        <v>69</v>
      </c>
      <c r="D123" s="14" t="s">
        <v>2</v>
      </c>
      <c r="E123" s="18">
        <f>1142.05+45443.39</f>
        <v>46585.44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0" customFormat="1" ht="15.75">
      <c r="A124" s="36" t="s">
        <v>199</v>
      </c>
      <c r="B124" s="14" t="s">
        <v>109</v>
      </c>
      <c r="C124" s="14" t="s">
        <v>69</v>
      </c>
      <c r="D124" s="14" t="s">
        <v>34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0" customFormat="1" ht="15.75">
      <c r="A125" s="36" t="s">
        <v>200</v>
      </c>
      <c r="B125" s="14" t="s">
        <v>66</v>
      </c>
      <c r="C125" s="14" t="s">
        <v>69</v>
      </c>
      <c r="D125" s="14" t="s">
        <v>12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0" customFormat="1" ht="15.75">
      <c r="A126" s="36" t="s">
        <v>201</v>
      </c>
      <c r="B126" s="14" t="s">
        <v>110</v>
      </c>
      <c r="C126" s="14" t="s">
        <v>75</v>
      </c>
      <c r="D126" s="39">
        <f>E123/E2</f>
        <v>10.716440845621218</v>
      </c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20" customFormat="1" ht="47.25">
      <c r="A127" s="36" t="s">
        <v>202</v>
      </c>
      <c r="B127" s="14" t="s">
        <v>108</v>
      </c>
      <c r="C127" s="14" t="s">
        <v>69</v>
      </c>
      <c r="D127" s="14" t="s">
        <v>35</v>
      </c>
      <c r="E127" s="18">
        <f>24270.29+3987.98</f>
        <v>28258.27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20" customFormat="1" ht="15.75">
      <c r="A128" s="36" t="s">
        <v>203</v>
      </c>
      <c r="B128" s="14" t="s">
        <v>109</v>
      </c>
      <c r="C128" s="14" t="s">
        <v>69</v>
      </c>
      <c r="D128" s="14" t="s">
        <v>36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20" customFormat="1" ht="15.75">
      <c r="A129" s="36" t="s">
        <v>204</v>
      </c>
      <c r="B129" s="14" t="s">
        <v>66</v>
      </c>
      <c r="C129" s="14" t="s">
        <v>69</v>
      </c>
      <c r="D129" s="14" t="s">
        <v>12</v>
      </c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20" customFormat="1" ht="15.75">
      <c r="A130" s="36" t="s">
        <v>205</v>
      </c>
      <c r="B130" s="14" t="s">
        <v>110</v>
      </c>
      <c r="C130" s="14" t="s">
        <v>75</v>
      </c>
      <c r="D130" s="39">
        <f>E127/E2</f>
        <v>6.5004876814428005</v>
      </c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20" customFormat="1" ht="31.5">
      <c r="A131" s="36" t="s">
        <v>206</v>
      </c>
      <c r="B131" s="14" t="s">
        <v>108</v>
      </c>
      <c r="C131" s="14" t="s">
        <v>69</v>
      </c>
      <c r="D131" s="14" t="s">
        <v>37</v>
      </c>
      <c r="E131" s="18">
        <v>8097.08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20" customFormat="1" ht="15.75">
      <c r="A132" s="36" t="s">
        <v>207</v>
      </c>
      <c r="B132" s="14" t="s">
        <v>109</v>
      </c>
      <c r="C132" s="14" t="s">
        <v>69</v>
      </c>
      <c r="D132" s="14" t="s">
        <v>38</v>
      </c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20" customFormat="1" ht="15.75">
      <c r="A133" s="36" t="s">
        <v>208</v>
      </c>
      <c r="B133" s="14" t="s">
        <v>66</v>
      </c>
      <c r="C133" s="14" t="s">
        <v>69</v>
      </c>
      <c r="D133" s="14" t="s">
        <v>12</v>
      </c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20" customFormat="1" ht="15.75">
      <c r="A134" s="36" t="s">
        <v>209</v>
      </c>
      <c r="B134" s="14" t="s">
        <v>110</v>
      </c>
      <c r="C134" s="14" t="s">
        <v>75</v>
      </c>
      <c r="D134" s="39">
        <f>E131/E2</f>
        <v>1.8626394607899517</v>
      </c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20" customFormat="1" ht="31.5">
      <c r="A135" s="36" t="s">
        <v>210</v>
      </c>
      <c r="B135" s="14" t="s">
        <v>108</v>
      </c>
      <c r="C135" s="14" t="s">
        <v>69</v>
      </c>
      <c r="D135" s="14" t="s">
        <v>39</v>
      </c>
      <c r="E135" s="18">
        <v>5972.58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20" customFormat="1" ht="15.75">
      <c r="A136" s="36" t="s">
        <v>211</v>
      </c>
      <c r="B136" s="14" t="s">
        <v>109</v>
      </c>
      <c r="C136" s="14" t="s">
        <v>69</v>
      </c>
      <c r="D136" s="14" t="s">
        <v>27</v>
      </c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20" customFormat="1" ht="15.75">
      <c r="A137" s="36" t="s">
        <v>212</v>
      </c>
      <c r="B137" s="14" t="s">
        <v>66</v>
      </c>
      <c r="C137" s="14" t="s">
        <v>69</v>
      </c>
      <c r="D137" s="14" t="s">
        <v>12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20" customFormat="1" ht="15.75">
      <c r="A138" s="36" t="s">
        <v>213</v>
      </c>
      <c r="B138" s="14" t="s">
        <v>110</v>
      </c>
      <c r="C138" s="14" t="s">
        <v>75</v>
      </c>
      <c r="D138" s="39">
        <f>E135/E2</f>
        <v>1.3739228451151342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20" customFormat="1" ht="31.5">
      <c r="A139" s="36" t="s">
        <v>214</v>
      </c>
      <c r="B139" s="14" t="s">
        <v>108</v>
      </c>
      <c r="C139" s="14" t="s">
        <v>69</v>
      </c>
      <c r="D139" s="14" t="s">
        <v>40</v>
      </c>
      <c r="E139" s="18">
        <v>3038.81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20" customFormat="1" ht="15.75">
      <c r="A140" s="36" t="s">
        <v>215</v>
      </c>
      <c r="B140" s="14" t="s">
        <v>109</v>
      </c>
      <c r="C140" s="14" t="s">
        <v>69</v>
      </c>
      <c r="D140" s="14" t="s">
        <v>34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20" customFormat="1" ht="15.75">
      <c r="A141" s="36" t="s">
        <v>216</v>
      </c>
      <c r="B141" s="14" t="s">
        <v>66</v>
      </c>
      <c r="C141" s="14" t="s">
        <v>69</v>
      </c>
      <c r="D141" s="14" t="s">
        <v>12</v>
      </c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20" customFormat="1" ht="15.75">
      <c r="A142" s="36" t="s">
        <v>217</v>
      </c>
      <c r="B142" s="14" t="s">
        <v>110</v>
      </c>
      <c r="C142" s="14" t="s">
        <v>75</v>
      </c>
      <c r="D142" s="39">
        <f>E139/E2</f>
        <v>0.6990430401877112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20" customFormat="1" ht="31.5">
      <c r="A143" s="36" t="s">
        <v>352</v>
      </c>
      <c r="B143" s="14" t="s">
        <v>108</v>
      </c>
      <c r="C143" s="14" t="s">
        <v>69</v>
      </c>
      <c r="D143" s="14" t="s">
        <v>335</v>
      </c>
      <c r="E143" s="18">
        <v>3246.44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0" customFormat="1" ht="15.75">
      <c r="A144" s="36" t="s">
        <v>353</v>
      </c>
      <c r="B144" s="14" t="s">
        <v>109</v>
      </c>
      <c r="C144" s="14" t="s">
        <v>69</v>
      </c>
      <c r="D144" s="14" t="s">
        <v>38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0" customFormat="1" ht="15.75">
      <c r="A145" s="36" t="s">
        <v>354</v>
      </c>
      <c r="B145" s="14" t="s">
        <v>66</v>
      </c>
      <c r="C145" s="14" t="s">
        <v>69</v>
      </c>
      <c r="D145" s="14" t="s">
        <v>12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0" customFormat="1" ht="15.75">
      <c r="A146" s="36" t="s">
        <v>355</v>
      </c>
      <c r="B146" s="14" t="s">
        <v>110</v>
      </c>
      <c r="C146" s="14" t="s">
        <v>75</v>
      </c>
      <c r="D146" s="39">
        <f>E143/E2</f>
        <v>0.7468059165880702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0" customFormat="1" ht="31.5">
      <c r="A147" s="36"/>
      <c r="B147" s="14" t="s">
        <v>108</v>
      </c>
      <c r="C147" s="14" t="s">
        <v>69</v>
      </c>
      <c r="D147" s="39" t="s">
        <v>334</v>
      </c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0" customFormat="1" ht="15.75">
      <c r="A148" s="36"/>
      <c r="B148" s="14" t="s">
        <v>109</v>
      </c>
      <c r="C148" s="14" t="s">
        <v>69</v>
      </c>
      <c r="D148" s="39" t="s">
        <v>34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0" customFormat="1" ht="15.75">
      <c r="A149" s="36"/>
      <c r="B149" s="14" t="s">
        <v>66</v>
      </c>
      <c r="C149" s="14" t="s">
        <v>69</v>
      </c>
      <c r="D149" s="39" t="s">
        <v>12</v>
      </c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0" customFormat="1" ht="15.75">
      <c r="A150" s="36"/>
      <c r="B150" s="14" t="s">
        <v>110</v>
      </c>
      <c r="C150" s="14" t="s">
        <v>75</v>
      </c>
      <c r="D150" s="39">
        <f>E147/E2</f>
        <v>0</v>
      </c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0" customFormat="1" ht="31.5">
      <c r="A151" s="36" t="s">
        <v>356</v>
      </c>
      <c r="B151" s="14" t="s">
        <v>108</v>
      </c>
      <c r="C151" s="14" t="s">
        <v>69</v>
      </c>
      <c r="D151" s="39" t="s">
        <v>336</v>
      </c>
      <c r="E151" s="18">
        <v>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0" customFormat="1" ht="15.75">
      <c r="A152" s="36" t="s">
        <v>357</v>
      </c>
      <c r="B152" s="14" t="s">
        <v>109</v>
      </c>
      <c r="C152" s="14" t="s">
        <v>69</v>
      </c>
      <c r="D152" s="39" t="s">
        <v>27</v>
      </c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0" customFormat="1" ht="15.75">
      <c r="A153" s="36" t="s">
        <v>358</v>
      </c>
      <c r="B153" s="14" t="s">
        <v>66</v>
      </c>
      <c r="C153" s="14" t="s">
        <v>69</v>
      </c>
      <c r="D153" s="39" t="s">
        <v>12</v>
      </c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0" customFormat="1" ht="15.75">
      <c r="A154" s="36" t="s">
        <v>359</v>
      </c>
      <c r="B154" s="14" t="s">
        <v>110</v>
      </c>
      <c r="C154" s="14" t="s">
        <v>75</v>
      </c>
      <c r="D154" s="39">
        <f>E151/E2</f>
        <v>0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0" customFormat="1" ht="31.5">
      <c r="A155" s="36" t="s">
        <v>360</v>
      </c>
      <c r="B155" s="14" t="s">
        <v>108</v>
      </c>
      <c r="C155" s="14" t="s">
        <v>69</v>
      </c>
      <c r="D155" s="39" t="s">
        <v>333</v>
      </c>
      <c r="E155" s="18">
        <v>2188.57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0" customFormat="1" ht="15.75">
      <c r="A156" s="36" t="s">
        <v>361</v>
      </c>
      <c r="B156" s="14" t="s">
        <v>109</v>
      </c>
      <c r="C156" s="14" t="s">
        <v>69</v>
      </c>
      <c r="D156" s="39" t="s">
        <v>27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0" customFormat="1" ht="15.75">
      <c r="A157" s="36" t="s">
        <v>362</v>
      </c>
      <c r="B157" s="14" t="s">
        <v>66</v>
      </c>
      <c r="C157" s="14" t="s">
        <v>69</v>
      </c>
      <c r="D157" s="39" t="s">
        <v>12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0" customFormat="1" ht="15.75">
      <c r="A158" s="36" t="s">
        <v>363</v>
      </c>
      <c r="B158" s="14" t="s">
        <v>110</v>
      </c>
      <c r="C158" s="14" t="s">
        <v>75</v>
      </c>
      <c r="D158" s="39">
        <f>E155/E2</f>
        <v>0.5034551770145614</v>
      </c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0" customFormat="1" ht="31.5">
      <c r="A159" s="36"/>
      <c r="B159" s="14" t="s">
        <v>108</v>
      </c>
      <c r="C159" s="14" t="s">
        <v>69</v>
      </c>
      <c r="D159" s="39" t="s">
        <v>374</v>
      </c>
      <c r="E159" s="18">
        <v>2295.36</v>
      </c>
      <c r="F159" s="41" t="s">
        <v>373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0" customFormat="1" ht="15.75">
      <c r="A160" s="36"/>
      <c r="B160" s="14" t="s">
        <v>109</v>
      </c>
      <c r="C160" s="14" t="s">
        <v>69</v>
      </c>
      <c r="D160" s="39" t="s">
        <v>27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0" customFormat="1" ht="15.75">
      <c r="A161" s="36"/>
      <c r="B161" s="14" t="s">
        <v>66</v>
      </c>
      <c r="C161" s="14" t="s">
        <v>69</v>
      </c>
      <c r="D161" s="39" t="s">
        <v>12</v>
      </c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0" customFormat="1" ht="15.75">
      <c r="A162" s="36"/>
      <c r="B162" s="14" t="s">
        <v>110</v>
      </c>
      <c r="C162" s="14" t="s">
        <v>75</v>
      </c>
      <c r="D162" s="39">
        <v>3.64</v>
      </c>
      <c r="E162" s="18"/>
      <c r="F162" s="41" t="s">
        <v>376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0" customFormat="1" ht="31.5">
      <c r="A163" s="36" t="s">
        <v>364</v>
      </c>
      <c r="B163" s="14" t="s">
        <v>108</v>
      </c>
      <c r="C163" s="14" t="s">
        <v>69</v>
      </c>
      <c r="D163" s="14" t="s">
        <v>330</v>
      </c>
      <c r="E163" s="18">
        <v>61635.75</v>
      </c>
      <c r="F163" s="42">
        <v>4.372921</v>
      </c>
      <c r="G163" s="4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0" customFormat="1" ht="15.75">
      <c r="A164" s="36" t="s">
        <v>365</v>
      </c>
      <c r="B164" s="14" t="s">
        <v>109</v>
      </c>
      <c r="C164" s="14" t="s">
        <v>69</v>
      </c>
      <c r="D164" s="14" t="s">
        <v>27</v>
      </c>
      <c r="E164" s="18"/>
      <c r="F164" s="41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0" customFormat="1" ht="15.75">
      <c r="A165" s="36" t="s">
        <v>366</v>
      </c>
      <c r="B165" s="14" t="s">
        <v>66</v>
      </c>
      <c r="C165" s="14" t="s">
        <v>69</v>
      </c>
      <c r="D165" s="14" t="s">
        <v>382</v>
      </c>
      <c r="E165" s="4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0" customFormat="1" ht="15.75">
      <c r="A166" s="36" t="s">
        <v>367</v>
      </c>
      <c r="B166" s="14" t="s">
        <v>110</v>
      </c>
      <c r="C166" s="14" t="s">
        <v>75</v>
      </c>
      <c r="D166" s="39">
        <f>E163/F163</f>
        <v>14094.869310467764</v>
      </c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0" customFormat="1" ht="47.25">
      <c r="A167" s="32" t="s">
        <v>218</v>
      </c>
      <c r="B167" s="33" t="s">
        <v>106</v>
      </c>
      <c r="C167" s="33" t="s">
        <v>69</v>
      </c>
      <c r="D167" s="33" t="s">
        <v>41</v>
      </c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0" customFormat="1" ht="15.75">
      <c r="A168" s="36" t="s">
        <v>219</v>
      </c>
      <c r="B168" s="14" t="s">
        <v>107</v>
      </c>
      <c r="C168" s="14" t="s">
        <v>75</v>
      </c>
      <c r="D168" s="37">
        <f>E169+E173+E177+E181+E185+E189+E193+E197+E201+E205+E209</f>
        <v>96876.70300000001</v>
      </c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0" customFormat="1" ht="31.5">
      <c r="A169" s="36" t="s">
        <v>220</v>
      </c>
      <c r="B169" s="14" t="s">
        <v>108</v>
      </c>
      <c r="C169" s="14" t="s">
        <v>69</v>
      </c>
      <c r="D169" s="14" t="s">
        <v>42</v>
      </c>
      <c r="E169" s="18">
        <f>16006.74+2148.426</f>
        <v>18155.166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0" customFormat="1" ht="15.75">
      <c r="A170" s="36" t="s">
        <v>221</v>
      </c>
      <c r="B170" s="14" t="s">
        <v>109</v>
      </c>
      <c r="C170" s="14" t="s">
        <v>69</v>
      </c>
      <c r="D170" s="14" t="s">
        <v>43</v>
      </c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0" customFormat="1" ht="15.75">
      <c r="A171" s="36" t="s">
        <v>222</v>
      </c>
      <c r="B171" s="14" t="s">
        <v>66</v>
      </c>
      <c r="C171" s="14" t="s">
        <v>69</v>
      </c>
      <c r="D171" s="14" t="s">
        <v>22</v>
      </c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0" customFormat="1" ht="15.75">
      <c r="A172" s="36" t="s">
        <v>223</v>
      </c>
      <c r="B172" s="14" t="s">
        <v>110</v>
      </c>
      <c r="C172" s="14" t="s">
        <v>75</v>
      </c>
      <c r="D172" s="39">
        <f>E169</f>
        <v>18155.166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0" customFormat="1" ht="31.5">
      <c r="A173" s="36"/>
      <c r="B173" s="14" t="s">
        <v>108</v>
      </c>
      <c r="C173" s="14" t="s">
        <v>69</v>
      </c>
      <c r="D173" s="14" t="s">
        <v>379</v>
      </c>
      <c r="E173" s="18">
        <f>6380.51+3018.027</f>
        <v>9398.537</v>
      </c>
      <c r="F173" s="19">
        <v>1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0" customFormat="1" ht="15.75">
      <c r="A174" s="36"/>
      <c r="B174" s="14" t="s">
        <v>109</v>
      </c>
      <c r="C174" s="14" t="s">
        <v>69</v>
      </c>
      <c r="D174" s="14" t="s">
        <v>43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0" customFormat="1" ht="15.75">
      <c r="A175" s="36"/>
      <c r="B175" s="14" t="s">
        <v>66</v>
      </c>
      <c r="C175" s="14" t="s">
        <v>69</v>
      </c>
      <c r="D175" s="14" t="s">
        <v>22</v>
      </c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0" customFormat="1" ht="15.75">
      <c r="A176" s="36"/>
      <c r="B176" s="14" t="s">
        <v>110</v>
      </c>
      <c r="C176" s="14" t="s">
        <v>75</v>
      </c>
      <c r="D176" s="39">
        <f>E173</f>
        <v>9398.537</v>
      </c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0" customFormat="1" ht="31.5">
      <c r="A177" s="36" t="s">
        <v>224</v>
      </c>
      <c r="B177" s="14" t="s">
        <v>108</v>
      </c>
      <c r="C177" s="14" t="s">
        <v>69</v>
      </c>
      <c r="D177" s="14" t="s">
        <v>44</v>
      </c>
      <c r="E177" s="18">
        <v>9090.52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0" customFormat="1" ht="15.75">
      <c r="A178" s="36" t="s">
        <v>225</v>
      </c>
      <c r="B178" s="14" t="s">
        <v>109</v>
      </c>
      <c r="C178" s="14" t="s">
        <v>69</v>
      </c>
      <c r="D178" s="14" t="s">
        <v>27</v>
      </c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0" customFormat="1" ht="15.75">
      <c r="A179" s="36" t="s">
        <v>226</v>
      </c>
      <c r="B179" s="14" t="s">
        <v>66</v>
      </c>
      <c r="C179" s="14" t="s">
        <v>69</v>
      </c>
      <c r="D179" s="14" t="s">
        <v>12</v>
      </c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0" customFormat="1" ht="15.75">
      <c r="A180" s="36" t="s">
        <v>227</v>
      </c>
      <c r="B180" s="14" t="s">
        <v>110</v>
      </c>
      <c r="C180" s="14" t="s">
        <v>75</v>
      </c>
      <c r="D180" s="39">
        <f>E177/E2</f>
        <v>2.091168825193807</v>
      </c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0" customFormat="1" ht="31.5">
      <c r="A181" s="36" t="s">
        <v>228</v>
      </c>
      <c r="B181" s="14" t="s">
        <v>108</v>
      </c>
      <c r="C181" s="14" t="s">
        <v>69</v>
      </c>
      <c r="D181" s="14" t="s">
        <v>45</v>
      </c>
      <c r="E181" s="18">
        <v>5841.26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0" customFormat="1" ht="15.75">
      <c r="A182" s="36" t="s">
        <v>229</v>
      </c>
      <c r="B182" s="14" t="s">
        <v>109</v>
      </c>
      <c r="C182" s="14" t="s">
        <v>69</v>
      </c>
      <c r="D182" s="14" t="s">
        <v>27</v>
      </c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0" customFormat="1" ht="15.75">
      <c r="A183" s="36" t="s">
        <v>230</v>
      </c>
      <c r="B183" s="14" t="s">
        <v>66</v>
      </c>
      <c r="C183" s="14" t="s">
        <v>69</v>
      </c>
      <c r="D183" s="14" t="s">
        <v>12</v>
      </c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0" customFormat="1" ht="15.75">
      <c r="A184" s="36" t="s">
        <v>231</v>
      </c>
      <c r="B184" s="14" t="s">
        <v>110</v>
      </c>
      <c r="C184" s="14" t="s">
        <v>75</v>
      </c>
      <c r="D184" s="39">
        <f>E181/E2</f>
        <v>1.3437142002714453</v>
      </c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0" customFormat="1" ht="31.5">
      <c r="A185" s="36" t="s">
        <v>232</v>
      </c>
      <c r="B185" s="14" t="s">
        <v>108</v>
      </c>
      <c r="C185" s="14" t="s">
        <v>69</v>
      </c>
      <c r="D185" s="14" t="s">
        <v>46</v>
      </c>
      <c r="E185" s="18">
        <f>458.74+18238.43+139.46+856.95+2760.17</f>
        <v>22453.75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0" customFormat="1" ht="15.75">
      <c r="A186" s="36" t="s">
        <v>233</v>
      </c>
      <c r="B186" s="14" t="s">
        <v>109</v>
      </c>
      <c r="C186" s="14" t="s">
        <v>69</v>
      </c>
      <c r="D186" s="14" t="s">
        <v>27</v>
      </c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0" customFormat="1" ht="15.75">
      <c r="A187" s="36" t="s">
        <v>234</v>
      </c>
      <c r="B187" s="14" t="s">
        <v>66</v>
      </c>
      <c r="C187" s="14" t="s">
        <v>69</v>
      </c>
      <c r="D187" s="14" t="s">
        <v>12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0" customFormat="1" ht="15.75">
      <c r="A188" s="36" t="s">
        <v>235</v>
      </c>
      <c r="B188" s="14" t="s">
        <v>110</v>
      </c>
      <c r="C188" s="14" t="s">
        <v>75</v>
      </c>
      <c r="D188" s="39">
        <f>E185/E2</f>
        <v>5.165225092590462</v>
      </c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0" customFormat="1" ht="31.5">
      <c r="A189" s="36" t="s">
        <v>236</v>
      </c>
      <c r="B189" s="14" t="s">
        <v>108</v>
      </c>
      <c r="C189" s="14" t="s">
        <v>69</v>
      </c>
      <c r="D189" s="14" t="s">
        <v>323</v>
      </c>
      <c r="E189" s="18">
        <f>585.2+940.23+4566.1</f>
        <v>6091.530000000001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0" customFormat="1" ht="15.75">
      <c r="A190" s="36" t="s">
        <v>237</v>
      </c>
      <c r="B190" s="14" t="s">
        <v>109</v>
      </c>
      <c r="C190" s="14" t="s">
        <v>69</v>
      </c>
      <c r="D190" s="14" t="s">
        <v>27</v>
      </c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0" customFormat="1" ht="15.75">
      <c r="A191" s="36" t="s">
        <v>239</v>
      </c>
      <c r="B191" s="14" t="s">
        <v>66</v>
      </c>
      <c r="C191" s="14" t="s">
        <v>69</v>
      </c>
      <c r="D191" s="14" t="s">
        <v>12</v>
      </c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0" customFormat="1" ht="15.75">
      <c r="A192" s="36" t="s">
        <v>240</v>
      </c>
      <c r="B192" s="14" t="s">
        <v>110</v>
      </c>
      <c r="C192" s="14" t="s">
        <v>75</v>
      </c>
      <c r="D192" s="39">
        <f>E189/E2</f>
        <v>1.401285914747763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0" customFormat="1" ht="31.5">
      <c r="A193" s="36"/>
      <c r="B193" s="14" t="s">
        <v>108</v>
      </c>
      <c r="C193" s="14" t="s">
        <v>69</v>
      </c>
      <c r="D193" s="14" t="s">
        <v>378</v>
      </c>
      <c r="E193" s="18">
        <f>418.39+118.39</f>
        <v>536.78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0" customFormat="1" ht="15.75">
      <c r="A194" s="36"/>
      <c r="B194" s="14" t="s">
        <v>109</v>
      </c>
      <c r="C194" s="14" t="s">
        <v>69</v>
      </c>
      <c r="D194" s="14" t="s">
        <v>27</v>
      </c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0" customFormat="1" ht="15.75">
      <c r="A195" s="36"/>
      <c r="B195" s="14" t="s">
        <v>66</v>
      </c>
      <c r="C195" s="14" t="s">
        <v>69</v>
      </c>
      <c r="D195" s="14" t="s">
        <v>12</v>
      </c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0" customFormat="1" ht="15.75">
      <c r="A196" s="36"/>
      <c r="B196" s="14" t="s">
        <v>110</v>
      </c>
      <c r="C196" s="14" t="s">
        <v>75</v>
      </c>
      <c r="D196" s="39">
        <f>E193/E2</f>
        <v>0.12348002116353429</v>
      </c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0" customFormat="1" ht="31.5">
      <c r="A197" s="36" t="s">
        <v>241</v>
      </c>
      <c r="B197" s="14" t="s">
        <v>108</v>
      </c>
      <c r="C197" s="14" t="s">
        <v>69</v>
      </c>
      <c r="D197" s="14" t="s">
        <v>47</v>
      </c>
      <c r="E197" s="18">
        <f>165.06+1968.16</f>
        <v>2133.2200000000003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0" customFormat="1" ht="15.75">
      <c r="A198" s="36" t="s">
        <v>238</v>
      </c>
      <c r="B198" s="14" t="s">
        <v>109</v>
      </c>
      <c r="C198" s="14" t="s">
        <v>69</v>
      </c>
      <c r="D198" s="14" t="s">
        <v>27</v>
      </c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0" customFormat="1" ht="15.75">
      <c r="A199" s="36" t="s">
        <v>242</v>
      </c>
      <c r="B199" s="14" t="s">
        <v>66</v>
      </c>
      <c r="C199" s="14" t="s">
        <v>69</v>
      </c>
      <c r="D199" s="14" t="s">
        <v>12</v>
      </c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0" customFormat="1" ht="15.75">
      <c r="A200" s="36" t="s">
        <v>243</v>
      </c>
      <c r="B200" s="14" t="s">
        <v>110</v>
      </c>
      <c r="C200" s="14" t="s">
        <v>75</v>
      </c>
      <c r="D200" s="39">
        <f>E197/E2</f>
        <v>0.4907225506659612</v>
      </c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0" customFormat="1" ht="31.5">
      <c r="A201" s="36" t="s">
        <v>244</v>
      </c>
      <c r="B201" s="14" t="s">
        <v>108</v>
      </c>
      <c r="C201" s="14" t="s">
        <v>69</v>
      </c>
      <c r="D201" s="14" t="s">
        <v>48</v>
      </c>
      <c r="E201" s="18">
        <v>237.18</v>
      </c>
      <c r="F201" s="19" t="s">
        <v>331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0" customFormat="1" ht="15.75">
      <c r="A202" s="36" t="s">
        <v>245</v>
      </c>
      <c r="B202" s="14" t="s">
        <v>109</v>
      </c>
      <c r="C202" s="14" t="s">
        <v>69</v>
      </c>
      <c r="D202" s="14" t="s">
        <v>27</v>
      </c>
      <c r="E202" s="18"/>
      <c r="F202" s="19" t="s">
        <v>12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0" customFormat="1" ht="15.75">
      <c r="A203" s="36" t="s">
        <v>246</v>
      </c>
      <c r="B203" s="14" t="s">
        <v>66</v>
      </c>
      <c r="C203" s="14" t="s">
        <v>69</v>
      </c>
      <c r="D203" s="14" t="s">
        <v>12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0" customFormat="1" ht="15.75">
      <c r="A204" s="36" t="s">
        <v>247</v>
      </c>
      <c r="B204" s="14" t="s">
        <v>110</v>
      </c>
      <c r="C204" s="14" t="s">
        <v>75</v>
      </c>
      <c r="D204" s="39">
        <f>E201/E2</f>
        <v>0.05456051160543811</v>
      </c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0" customFormat="1" ht="31.5">
      <c r="A205" s="36" t="s">
        <v>248</v>
      </c>
      <c r="B205" s="14" t="s">
        <v>108</v>
      </c>
      <c r="C205" s="14" t="s">
        <v>69</v>
      </c>
      <c r="D205" s="14" t="s">
        <v>49</v>
      </c>
      <c r="E205" s="18">
        <f>5915+1345.98+9247.53+794.75+4336.52+1162.33+108.4+28.25</f>
        <v>22938.760000000002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0" customFormat="1" ht="15.75">
      <c r="A206" s="36" t="s">
        <v>249</v>
      </c>
      <c r="B206" s="14" t="s">
        <v>109</v>
      </c>
      <c r="C206" s="14" t="s">
        <v>69</v>
      </c>
      <c r="D206" s="14" t="s">
        <v>27</v>
      </c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0" customFormat="1" ht="15.75">
      <c r="A207" s="36" t="s">
        <v>250</v>
      </c>
      <c r="B207" s="14" t="s">
        <v>66</v>
      </c>
      <c r="C207" s="14" t="s">
        <v>69</v>
      </c>
      <c r="D207" s="14" t="s">
        <v>12</v>
      </c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0" customFormat="1" ht="15.75">
      <c r="A208" s="36" t="s">
        <v>251</v>
      </c>
      <c r="B208" s="14" t="s">
        <v>110</v>
      </c>
      <c r="C208" s="14" t="s">
        <v>75</v>
      </c>
      <c r="D208" s="39">
        <f>E205/E2</f>
        <v>5.276796024936164</v>
      </c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0" customFormat="1" ht="31.5">
      <c r="A209" s="36"/>
      <c r="B209" s="14" t="s">
        <v>108</v>
      </c>
      <c r="C209" s="14" t="s">
        <v>69</v>
      </c>
      <c r="D209" s="39" t="s">
        <v>375</v>
      </c>
      <c r="E209" s="18"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0" customFormat="1" ht="15.75">
      <c r="A210" s="36"/>
      <c r="B210" s="14" t="s">
        <v>109</v>
      </c>
      <c r="C210" s="14" t="s">
        <v>69</v>
      </c>
      <c r="D210" s="39" t="s">
        <v>27</v>
      </c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0" customFormat="1" ht="15.75">
      <c r="A211" s="36"/>
      <c r="B211" s="14" t="s">
        <v>66</v>
      </c>
      <c r="C211" s="14" t="s">
        <v>69</v>
      </c>
      <c r="D211" s="39" t="s">
        <v>12</v>
      </c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0" customFormat="1" ht="15.75">
      <c r="A212" s="36"/>
      <c r="B212" s="14" t="s">
        <v>110</v>
      </c>
      <c r="C212" s="14" t="s">
        <v>75</v>
      </c>
      <c r="D212" s="39">
        <f>E209/E2</f>
        <v>0</v>
      </c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0" customFormat="1" ht="47.25">
      <c r="A213" s="32" t="s">
        <v>286</v>
      </c>
      <c r="B213" s="33" t="s">
        <v>106</v>
      </c>
      <c r="C213" s="33" t="s">
        <v>69</v>
      </c>
      <c r="D213" s="33" t="s">
        <v>50</v>
      </c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0" customFormat="1" ht="18.75">
      <c r="A214" s="36" t="s">
        <v>252</v>
      </c>
      <c r="B214" s="14" t="s">
        <v>107</v>
      </c>
      <c r="C214" s="14" t="s">
        <v>75</v>
      </c>
      <c r="D214" s="37">
        <f>E215+E219+E223+E227+E231+E235+E239+E243+E247+E251</f>
        <v>22310.86</v>
      </c>
      <c r="E214" s="18"/>
      <c r="F214" s="44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0" customFormat="1" ht="31.5">
      <c r="A215" s="36" t="s">
        <v>253</v>
      </c>
      <c r="B215" s="14" t="s">
        <v>108</v>
      </c>
      <c r="C215" s="14" t="s">
        <v>69</v>
      </c>
      <c r="D215" s="14" t="s">
        <v>381</v>
      </c>
      <c r="E215" s="18">
        <v>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0" customFormat="1" ht="15.75">
      <c r="A216" s="36" t="s">
        <v>282</v>
      </c>
      <c r="B216" s="14" t="s">
        <v>109</v>
      </c>
      <c r="C216" s="14" t="s">
        <v>69</v>
      </c>
      <c r="D216" s="14" t="s">
        <v>27</v>
      </c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0" customFormat="1" ht="15.75">
      <c r="A217" s="36" t="s">
        <v>254</v>
      </c>
      <c r="B217" s="14" t="s">
        <v>66</v>
      </c>
      <c r="C217" s="14" t="s">
        <v>69</v>
      </c>
      <c r="D217" s="14" t="s">
        <v>12</v>
      </c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0" customFormat="1" ht="15.75">
      <c r="A218" s="36" t="s">
        <v>255</v>
      </c>
      <c r="B218" s="14" t="s">
        <v>110</v>
      </c>
      <c r="C218" s="14" t="s">
        <v>75</v>
      </c>
      <c r="D218" s="14">
        <v>0</v>
      </c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0" customFormat="1" ht="31.5">
      <c r="A219" s="36" t="s">
        <v>256</v>
      </c>
      <c r="B219" s="14" t="s">
        <v>108</v>
      </c>
      <c r="C219" s="14" t="s">
        <v>69</v>
      </c>
      <c r="D219" s="14" t="s">
        <v>52</v>
      </c>
      <c r="E219" s="18">
        <v>0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0" customFormat="1" ht="15.75">
      <c r="A220" s="36" t="s">
        <v>257</v>
      </c>
      <c r="B220" s="14" t="s">
        <v>109</v>
      </c>
      <c r="C220" s="14" t="s">
        <v>69</v>
      </c>
      <c r="D220" s="14" t="s">
        <v>27</v>
      </c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0" customFormat="1" ht="15.75">
      <c r="A221" s="36" t="s">
        <v>258</v>
      </c>
      <c r="B221" s="14" t="s">
        <v>66</v>
      </c>
      <c r="C221" s="14" t="s">
        <v>69</v>
      </c>
      <c r="D221" s="14" t="s">
        <v>12</v>
      </c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0" customFormat="1" ht="15.75">
      <c r="A222" s="36" t="s">
        <v>259</v>
      </c>
      <c r="B222" s="14" t="s">
        <v>110</v>
      </c>
      <c r="C222" s="14" t="s">
        <v>75</v>
      </c>
      <c r="D222" s="39">
        <f>E219/E2</f>
        <v>0</v>
      </c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0" customFormat="1" ht="31.5">
      <c r="A223" s="36" t="s">
        <v>260</v>
      </c>
      <c r="B223" s="14" t="s">
        <v>108</v>
      </c>
      <c r="C223" s="14" t="s">
        <v>69</v>
      </c>
      <c r="D223" s="14" t="s">
        <v>51</v>
      </c>
      <c r="E223" s="18">
        <v>2768.42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0" customFormat="1" ht="15.75">
      <c r="A224" s="36" t="s">
        <v>261</v>
      </c>
      <c r="B224" s="14" t="s">
        <v>109</v>
      </c>
      <c r="C224" s="14" t="s">
        <v>69</v>
      </c>
      <c r="D224" s="14" t="s">
        <v>27</v>
      </c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0" customFormat="1" ht="15.75">
      <c r="A225" s="36" t="s">
        <v>262</v>
      </c>
      <c r="B225" s="14" t="s">
        <v>66</v>
      </c>
      <c r="C225" s="14" t="s">
        <v>69</v>
      </c>
      <c r="D225" s="14" t="s">
        <v>12</v>
      </c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0" customFormat="1" ht="15.75">
      <c r="A226" s="36" t="s">
        <v>263</v>
      </c>
      <c r="B226" s="14" t="s">
        <v>110</v>
      </c>
      <c r="C226" s="14" t="s">
        <v>75</v>
      </c>
      <c r="D226" s="14">
        <v>0</v>
      </c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0" customFormat="1" ht="31.5">
      <c r="A227" s="36" t="s">
        <v>264</v>
      </c>
      <c r="B227" s="14" t="s">
        <v>108</v>
      </c>
      <c r="C227" s="14" t="s">
        <v>69</v>
      </c>
      <c r="D227" s="14" t="s">
        <v>287</v>
      </c>
      <c r="E227" s="18">
        <v>0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0" customFormat="1" ht="15.75">
      <c r="A228" s="36" t="s">
        <v>265</v>
      </c>
      <c r="B228" s="14" t="s">
        <v>109</v>
      </c>
      <c r="C228" s="14" t="s">
        <v>69</v>
      </c>
      <c r="D228" s="14" t="s">
        <v>27</v>
      </c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0" customFormat="1" ht="15.75">
      <c r="A229" s="36" t="s">
        <v>266</v>
      </c>
      <c r="B229" s="14" t="s">
        <v>66</v>
      </c>
      <c r="C229" s="14" t="s">
        <v>69</v>
      </c>
      <c r="D229" s="14" t="s">
        <v>12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0" customFormat="1" ht="15.75">
      <c r="A230" s="36" t="s">
        <v>267</v>
      </c>
      <c r="B230" s="14" t="s">
        <v>110</v>
      </c>
      <c r="C230" s="14" t="s">
        <v>75</v>
      </c>
      <c r="D230" s="39">
        <f>E227/E2</f>
        <v>0</v>
      </c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0" customFormat="1" ht="31.5">
      <c r="A231" s="36" t="s">
        <v>268</v>
      </c>
      <c r="B231" s="14" t="s">
        <v>108</v>
      </c>
      <c r="C231" s="14" t="s">
        <v>69</v>
      </c>
      <c r="D231" s="14" t="s">
        <v>337</v>
      </c>
      <c r="E231" s="18">
        <f>4900.51+10499.8</f>
        <v>15400.31</v>
      </c>
      <c r="F231" s="19" t="s">
        <v>377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0" customFormat="1" ht="15.75">
      <c r="A232" s="36" t="s">
        <v>269</v>
      </c>
      <c r="B232" s="14" t="s">
        <v>109</v>
      </c>
      <c r="C232" s="14" t="s">
        <v>69</v>
      </c>
      <c r="D232" s="14" t="s">
        <v>27</v>
      </c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0" customFormat="1" ht="15.75">
      <c r="A233" s="36" t="s">
        <v>270</v>
      </c>
      <c r="B233" s="14" t="s">
        <v>66</v>
      </c>
      <c r="C233" s="14" t="s">
        <v>69</v>
      </c>
      <c r="D233" s="14" t="s">
        <v>12</v>
      </c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0" customFormat="1" ht="15.75">
      <c r="A234" s="36" t="s">
        <v>271</v>
      </c>
      <c r="B234" s="14" t="s">
        <v>110</v>
      </c>
      <c r="C234" s="14" t="s">
        <v>75</v>
      </c>
      <c r="D234" s="39">
        <f>E231/E2</f>
        <v>3.542662924708426</v>
      </c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0" customFormat="1" ht="31.5">
      <c r="A235" s="36" t="s">
        <v>272</v>
      </c>
      <c r="B235" s="14" t="s">
        <v>108</v>
      </c>
      <c r="C235" s="14" t="s">
        <v>69</v>
      </c>
      <c r="D235" s="14" t="s">
        <v>1</v>
      </c>
      <c r="E235" s="18">
        <v>3187.01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0" customFormat="1" ht="15.75">
      <c r="A236" s="36" t="s">
        <v>273</v>
      </c>
      <c r="B236" s="14" t="s">
        <v>109</v>
      </c>
      <c r="C236" s="14" t="s">
        <v>69</v>
      </c>
      <c r="D236" s="14" t="s">
        <v>27</v>
      </c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0" customFormat="1" ht="15.75">
      <c r="A237" s="36" t="s">
        <v>274</v>
      </c>
      <c r="B237" s="14" t="s">
        <v>66</v>
      </c>
      <c r="C237" s="14" t="s">
        <v>69</v>
      </c>
      <c r="D237" s="14" t="s">
        <v>12</v>
      </c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0" customFormat="1" ht="15.75">
      <c r="A238" s="36" t="s">
        <v>275</v>
      </c>
      <c r="B238" s="14" t="s">
        <v>110</v>
      </c>
      <c r="C238" s="14" t="s">
        <v>75</v>
      </c>
      <c r="D238" s="39">
        <f>E235/E2</f>
        <v>0.7331347335004945</v>
      </c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0" customFormat="1" ht="31.5">
      <c r="A239" s="36" t="s">
        <v>276</v>
      </c>
      <c r="B239" s="14" t="s">
        <v>108</v>
      </c>
      <c r="C239" s="14" t="s">
        <v>69</v>
      </c>
      <c r="D239" s="14" t="s">
        <v>0</v>
      </c>
      <c r="E239" s="18">
        <v>278.79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0" customFormat="1" ht="15.75">
      <c r="A240" s="36" t="s">
        <v>277</v>
      </c>
      <c r="B240" s="14" t="s">
        <v>109</v>
      </c>
      <c r="C240" s="14" t="s">
        <v>69</v>
      </c>
      <c r="D240" s="14" t="s">
        <v>27</v>
      </c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0" customFormat="1" ht="15.75">
      <c r="A241" s="36" t="s">
        <v>278</v>
      </c>
      <c r="B241" s="14" t="s">
        <v>66</v>
      </c>
      <c r="C241" s="14" t="s">
        <v>69</v>
      </c>
      <c r="D241" s="14" t="s">
        <v>12</v>
      </c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0" customFormat="1" ht="15.75">
      <c r="A242" s="36" t="s">
        <v>279</v>
      </c>
      <c r="B242" s="14" t="s">
        <v>110</v>
      </c>
      <c r="C242" s="14" t="s">
        <v>75</v>
      </c>
      <c r="D242" s="39">
        <f>E239/E2</f>
        <v>0.06413241011248878</v>
      </c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0" customFormat="1" ht="31.5">
      <c r="A243" s="36" t="s">
        <v>281</v>
      </c>
      <c r="B243" s="14" t="s">
        <v>108</v>
      </c>
      <c r="C243" s="14" t="s">
        <v>69</v>
      </c>
      <c r="D243" s="14" t="s">
        <v>53</v>
      </c>
      <c r="E243" s="18">
        <v>676.33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0" customFormat="1" ht="15.75">
      <c r="A244" s="36" t="s">
        <v>283</v>
      </c>
      <c r="B244" s="14" t="s">
        <v>109</v>
      </c>
      <c r="C244" s="14" t="s">
        <v>69</v>
      </c>
      <c r="D244" s="14" t="s">
        <v>27</v>
      </c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0" customFormat="1" ht="15.75">
      <c r="A245" s="36" t="s">
        <v>284</v>
      </c>
      <c r="B245" s="14" t="s">
        <v>66</v>
      </c>
      <c r="C245" s="14" t="s">
        <v>69</v>
      </c>
      <c r="D245" s="14" t="s">
        <v>12</v>
      </c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0" customFormat="1" ht="15.75">
      <c r="A246" s="36" t="s">
        <v>285</v>
      </c>
      <c r="B246" s="14" t="s">
        <v>110</v>
      </c>
      <c r="C246" s="14" t="s">
        <v>75</v>
      </c>
      <c r="D246" s="39">
        <f>E243/E2</f>
        <v>0.15558188217432312</v>
      </c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0" customFormat="1" ht="31.5">
      <c r="A247" s="36" t="s">
        <v>288</v>
      </c>
      <c r="B247" s="14" t="s">
        <v>108</v>
      </c>
      <c r="C247" s="14" t="s">
        <v>69</v>
      </c>
      <c r="D247" s="14" t="s">
        <v>54</v>
      </c>
      <c r="E247" s="18">
        <v>0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20" customFormat="1" ht="15.75">
      <c r="A248" s="36" t="s">
        <v>289</v>
      </c>
      <c r="B248" s="14" t="s">
        <v>109</v>
      </c>
      <c r="C248" s="14" t="s">
        <v>69</v>
      </c>
      <c r="D248" s="14" t="s">
        <v>27</v>
      </c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20" customFormat="1" ht="15.75">
      <c r="A249" s="36" t="s">
        <v>290</v>
      </c>
      <c r="B249" s="14" t="s">
        <v>66</v>
      </c>
      <c r="C249" s="14" t="s">
        <v>69</v>
      </c>
      <c r="D249" s="14" t="s">
        <v>12</v>
      </c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20" customFormat="1" ht="15.75">
      <c r="A250" s="36" t="s">
        <v>291</v>
      </c>
      <c r="B250" s="14" t="s">
        <v>110</v>
      </c>
      <c r="C250" s="14" t="s">
        <v>75</v>
      </c>
      <c r="D250" s="39">
        <f>E247/E2</f>
        <v>0</v>
      </c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20" customFormat="1" ht="31.5">
      <c r="A251" s="36" t="s">
        <v>368</v>
      </c>
      <c r="B251" s="14" t="s">
        <v>108</v>
      </c>
      <c r="C251" s="14" t="s">
        <v>69</v>
      </c>
      <c r="D251" s="14" t="s">
        <v>55</v>
      </c>
      <c r="E251" s="18">
        <v>0</v>
      </c>
      <c r="F251" s="19" t="s">
        <v>332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20" customFormat="1" ht="15.75">
      <c r="A252" s="36" t="s">
        <v>369</v>
      </c>
      <c r="B252" s="14" t="s">
        <v>109</v>
      </c>
      <c r="C252" s="14" t="s">
        <v>69</v>
      </c>
      <c r="D252" s="14" t="s">
        <v>27</v>
      </c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s="20" customFormat="1" ht="15.75">
      <c r="A253" s="36" t="s">
        <v>370</v>
      </c>
      <c r="B253" s="14" t="s">
        <v>66</v>
      </c>
      <c r="C253" s="14" t="s">
        <v>69</v>
      </c>
      <c r="D253" s="14" t="s">
        <v>324</v>
      </c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s="20" customFormat="1" ht="15.75">
      <c r="A254" s="36" t="s">
        <v>371</v>
      </c>
      <c r="B254" s="14" t="s">
        <v>110</v>
      </c>
      <c r="C254" s="14" t="s">
        <v>75</v>
      </c>
      <c r="D254" s="39">
        <f>E251/E2</f>
        <v>0</v>
      </c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20" customFormat="1" ht="15.75">
      <c r="A255" s="36"/>
      <c r="B255" s="33" t="s">
        <v>280</v>
      </c>
      <c r="C255" s="14" t="s">
        <v>75</v>
      </c>
      <c r="D255" s="45">
        <f>SUM(D90,D28,D34,D60,D66,D72,D78,D84,D100,D110,D168,D214)</f>
        <v>668853.9330000001</v>
      </c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s="9" customFormat="1" ht="15.75">
      <c r="A256" s="49" t="s">
        <v>292</v>
      </c>
      <c r="B256" s="49"/>
      <c r="C256" s="49"/>
      <c r="D256" s="49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293</v>
      </c>
      <c r="B257" s="13" t="s">
        <v>294</v>
      </c>
      <c r="C257" s="13" t="s">
        <v>295</v>
      </c>
      <c r="D257" s="13">
        <v>4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296</v>
      </c>
      <c r="B258" s="13" t="s">
        <v>297</v>
      </c>
      <c r="C258" s="13" t="s">
        <v>295</v>
      </c>
      <c r="D258" s="13">
        <v>4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15.75">
      <c r="A259" s="12" t="s">
        <v>298</v>
      </c>
      <c r="B259" s="13" t="s">
        <v>299</v>
      </c>
      <c r="C259" s="13" t="s">
        <v>295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300</v>
      </c>
      <c r="B260" s="13" t="s">
        <v>301</v>
      </c>
      <c r="C260" s="13" t="s">
        <v>75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9" t="s">
        <v>302</v>
      </c>
      <c r="B261" s="49"/>
      <c r="C261" s="49"/>
      <c r="D261" s="49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303</v>
      </c>
      <c r="B262" s="13" t="s">
        <v>74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5.75">
      <c r="A263" s="12" t="s">
        <v>304</v>
      </c>
      <c r="B263" s="13" t="s">
        <v>76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305</v>
      </c>
      <c r="B264" s="13" t="s">
        <v>78</v>
      </c>
      <c r="C264" s="13" t="s">
        <v>75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306</v>
      </c>
      <c r="B265" s="13" t="s">
        <v>101</v>
      </c>
      <c r="C265" s="13" t="s">
        <v>75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5.75">
      <c r="A266" s="12" t="s">
        <v>307</v>
      </c>
      <c r="B266" s="13" t="s">
        <v>308</v>
      </c>
      <c r="C266" s="13" t="s">
        <v>75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309</v>
      </c>
      <c r="B267" s="13" t="s">
        <v>103</v>
      </c>
      <c r="C267" s="13" t="s">
        <v>75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9" t="s">
        <v>310</v>
      </c>
      <c r="B268" s="49"/>
      <c r="C268" s="49"/>
      <c r="D268" s="49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311</v>
      </c>
      <c r="B269" s="13" t="s">
        <v>294</v>
      </c>
      <c r="C269" s="13" t="s">
        <v>295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312</v>
      </c>
      <c r="B270" s="13" t="s">
        <v>297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313</v>
      </c>
      <c r="B271" s="13" t="s">
        <v>314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315</v>
      </c>
      <c r="B272" s="13" t="s">
        <v>301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9" t="s">
        <v>316</v>
      </c>
      <c r="B273" s="49"/>
      <c r="C273" s="49"/>
      <c r="D273" s="49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317</v>
      </c>
      <c r="B274" s="13" t="s">
        <v>318</v>
      </c>
      <c r="C274" s="13" t="s">
        <v>295</v>
      </c>
      <c r="D274" s="13">
        <v>8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319</v>
      </c>
      <c r="B275" s="13" t="s">
        <v>320</v>
      </c>
      <c r="C275" s="13" t="s">
        <v>295</v>
      </c>
      <c r="D275" s="13">
        <v>10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321</v>
      </c>
      <c r="B276" s="13" t="s">
        <v>322</v>
      </c>
      <c r="C276" s="13" t="s">
        <v>75</v>
      </c>
      <c r="D276" s="13">
        <v>81145.48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2017-03-30T11:25:58Z</cp:lastPrinted>
  <dcterms:created xsi:type="dcterms:W3CDTF">2010-07-19T21:32:50Z</dcterms:created>
  <dcterms:modified xsi:type="dcterms:W3CDTF">2018-03-28T12:39:24Z</dcterms:modified>
  <cp:category/>
  <cp:version/>
  <cp:contentType/>
  <cp:contentStatus/>
</cp:coreProperties>
</file>