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<sst xmlns="http://schemas.openxmlformats.org/spreadsheetml/2006/main" count="969" uniqueCount="389">
  <si>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</si>
  <si>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</si>
  <si>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</si>
  <si>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</si>
  <si>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</si>
  <si>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</si>
  <si>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</si>
  <si>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</si>
  <si>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</si>
  <si>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</si>
  <si>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</si>
  <si>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</si>
  <si>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</si>
  <si>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</si>
  <si>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</si>
  <si>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</si>
  <si>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</si>
  <si>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</si>
  <si>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</si>
  <si>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</si>
  <si>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</si>
  <si>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</si>
  <si>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</si>
  <si>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</si>
  <si>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</si>
  <si>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</si>
  <si>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</si>
  <si>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</si>
  <si>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</si>
  <si>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</si>
  <si>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</si>
  <si>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</si>
  <si>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</si>
  <si>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</si>
  <si>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</si>
  <si>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</si>
  <si>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</si>
  <si>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</si>
  <si>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</si>
  <si>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</si>
  <si>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</si>
  <si>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</si>
  <si>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</si>
  <si>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</si>
  <si>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</si>
  <si>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</si>
  <si>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</si>
  <si>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</si>
  <si>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</si>
  <si>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</si>
  <si>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</si>
  <si>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</si>
  <si>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</si>
  <si>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</si>
  <si>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</si>
  <si>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</si>
  <si>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</si>
  <si>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</si>
  <si>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</si>
  <si>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</si>
  <si>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</si>
  <si>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</si>
  <si>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</si>
  <si>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</si>
  <si>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</si>
  <si>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</si>
  <si>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</si>
  <si>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</si>
  <si>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</si>
  <si>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</si>
  <si>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</si>
  <si>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</si>
  <si>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</si>
  <si>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</si>
  <si>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</si>
  <si>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</si>
  <si>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</si>
  <si>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</si>
  <si>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</si>
  <si>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</si>
  <si>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</si>
  <si>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</si>
  <si>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</si>
  <si>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</si>
  <si>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</si>
  <si>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</si>
  <si>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</si>
  <si>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</si>
  <si>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</si>
  <si>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</si>
  <si>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</si>
  <si>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</si>
  <si>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</si>
  <si>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</si>
  <si>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</si>
  <si>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</si>
  <si>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</si>
  <si>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</si>
  <si>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</si>
  <si>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</si>
  <si>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</si>
  <si>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</si>
  <si>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</si>
  <si>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</si>
  <si>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</si>
  <si>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</si>
  <si>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</si>
  <si>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</si>
  <si>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</si>
  <si>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</si>
  <si>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</si>
  <si>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</si>
  <si>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</si>
  <si>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</si>
  <si>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</si>
  <si>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</si>
  <si>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</si>
  <si>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</si>
  <si>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</si>
  <si>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</si>
  <si>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</si>
  <si>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</si>
  <si>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</si>
  <si>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</si>
  <si>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</si>
  <si>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</si>
  <si>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</si>
  <si>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</si>
  <si>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</si>
  <si>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</si>
  <si>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</si>
  <si>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</si>
  <si>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</si>
  <si>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</si>
  <si>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</si>
  <si>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</si>
  <si>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</si>
  <si>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</si>
  <si>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</si>
  <si>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</si>
  <si>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</si>
  <si>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</si>
  <si>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</si>
  <si>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</si>
  <si>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</si>
  <si>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</si>
  <si>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</si>
  <si>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</si>
  <si>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</si>
  <si>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</si>
  <si>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</si>
  <si>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</si>
  <si>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</si>
  <si>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</si>
  <si>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</si>
  <si>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</si>
  <si>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</si>
  <si>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</si>
  <si>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</si>
  <si>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</si>
  <si>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</si>
  <si>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</si>
  <si>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</si>
  <si>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</si>
  <si>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</si>
  <si>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</si>
  <si>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</si>
  <si>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</si>
  <si>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</si>
  <si>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</si>
  <si>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</si>
  <si>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</si>
  <si>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</si>
  <si>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</si>
  <si>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</si>
  <si>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</si>
  <si>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</si>
  <si>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</si>
  <si>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</si>
  <si>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</si>
  <si>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</si>
  <si>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</si>
  <si>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</si>
  <si>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</si>
  <si>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</si>
  <si>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</si>
  <si>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</si>
  <si>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</si>
  <si>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</si>
  <si>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</si>
  <si>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</si>
  <si>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</si>
  <si>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</si>
  <si>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</si>
  <si>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</si>
  <si>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</si>
  <si>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</si>
  <si>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</si>
  <si>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</si>
  <si>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</si>
  <si>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</si>
  <si>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</si>
  <si>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</si>
  <si>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</si>
  <si>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</si>
  <si>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</si>
  <si>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</si>
  <si>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</si>
  <si>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</si>
  <si>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</si>
  <si>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</si>
  <si>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</si>
  <si>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</si>
  <si>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</si>
  <si>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</si>
  <si>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</si>
  <si>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</si>
  <si>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</si>
  <si>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</si>
  <si>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</si>
  <si>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</si>
  <si>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</si>
  <si>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</si>
  <si>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</si>
  <si>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</si>
  <si>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</si>
  <si>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</si>
  <si>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</si>
  <si>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</si>
  <si>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</si>
  <si>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</si>
  <si>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</si>
  <si>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</si>
  <si>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</si>
  <si>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</si>
  <si>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</si>
  <si>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</si>
  <si>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</si>
  <si>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</si>
  <si>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</si>
  <si>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</si>
  <si>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</si>
  <si>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</si>
  <si>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</si>
  <si>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</si>
  <si>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</si>
  <si>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</si>
  <si>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</si>
  <si>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</si>
  <si>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</si>
  <si>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</si>
  <si>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</si>
  <si>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</si>
  <si>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</si>
  <si>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</si>
  <si>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</si>
  <si>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</si>
  <si>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</si>
  <si>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</si>
  <si>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</si>
  <si>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</si>
  <si>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</si>
  <si>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</si>
  <si>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</si>
  <si>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</si>
  <si>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</si>
  <si>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</si>
  <si>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</si>
  <si>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</si>
  <si>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</si>
  <si>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</si>
  <si>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</si>
  <si>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</si>
  <si>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</si>
  <si>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</si>
  <si>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</si>
  <si>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</si>
  <si>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</si>
  <si>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</si>
  <si>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</si>
  <si>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</si>
  <si>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</si>
  <si>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</si>
  <si>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</si>
  <si>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</si>
  <si>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</si>
  <si>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</si>
  <si>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</si>
  <si>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</si>
  <si>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</si>
  <si>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</si>
  <si>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</si>
  <si>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</si>
  <si>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</si>
  <si>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</si>
  <si>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</si>
  <si>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</si>
  <si>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</si>
  <si>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</si>
  <si>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</si>
  <si>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</si>
  <si>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</si>
  <si>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</si>
  <si>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</si>
  <si>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</si>
  <si>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</si>
  <si>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</si>
  <si>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</si>
  <si>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</si>
  <si>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</si>
  <si>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</si>
  <si>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</si>
  <si>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</si>
  <si>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</si>
  <si>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</si>
  <si>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</si>
  <si>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</si>
  <si>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</si>
  <si>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</si>
  <si>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</si>
  <si>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</si>
  <si>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</si>
  <si>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</si>
  <si>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</si>
  <si>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</si>
  <si>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</si>
  <si>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</si>
  <si>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</si>
  <si>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</si>
  <si>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</si>
  <si>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</si>
  <si>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</si>
  <si>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</si>
  <si>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</si>
  <si>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</si>
  <si>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</si>
  <si>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</si>
  <si>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</si>
  <si>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</si>
  <si>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</si>
  <si>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</si>
  <si>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</si>
  <si>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</si>
  <si>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</si>
  <si>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</si>
  <si>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</si>
  <si>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</si>
  <si>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</si>
  <si>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</si>
  <si>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</si>
  <si>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</si>
  <si>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</si>
  <si>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</si>
  <si>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</si>
  <si>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</si>
  <si>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</si>
  <si>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</si>
  <si>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</si>
  <si>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</si>
  <si>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</si>
  <si>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</si>
  <si>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</si>
  <si>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</si>
  <si>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</si>
  <si>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</si>
  <si>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</si>
  <si>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</si>
  <si>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</si>
  <si>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</si>
  <si>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</si>
  <si>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</si>
  <si>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</si>
  <si>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</si>
  <si>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</si>
  <si>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</si>
  <si>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</si>
  <si>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</si>
  <si>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</si>
  <si>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</si>
  <si>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</si>
  <si>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тек.рем.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</si>
  <si>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</si>
  <si>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</si>
  <si>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                                                     по дому №  30  ул. Плеханова в г. Липецке</t>
  </si>
  <si>
    <t>31.03.2018 г.</t>
  </si>
  <si>
    <t>01.01.2017 г.</t>
  </si>
  <si>
    <t>31.12.2017 г.</t>
  </si>
  <si>
    <t>м3</t>
  </si>
  <si>
    <t>уборка после снегопада+мехуборка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</si>
</sst>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  <numFmt numFmtId="184" formatCode="#,##0.0000"/>
    <numFmt numFmtId="185" formatCode="#,##0.00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185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123">
          <cell r="EA123">
            <v>197300.6448336</v>
          </cell>
        </row>
        <row r="124">
          <cell r="EA124">
            <v>305999.5536960001</v>
          </cell>
        </row>
        <row r="125">
          <cell r="EA125">
            <v>51366.807360000006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54">
      <selection activeCell="E154" sqref="E1:F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45" t="s">
        <v>383</v>
      </c>
      <c r="B2" s="45"/>
      <c r="C2" s="45"/>
      <c r="D2" s="45"/>
      <c r="E2" s="1">
        <v>3493.2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384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385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386</v>
      </c>
    </row>
    <row r="8" spans="1:4" ht="42.75" customHeight="1">
      <c r="A8" s="44" t="s">
        <v>106</v>
      </c>
      <c r="B8" s="44"/>
      <c r="C8" s="44"/>
      <c r="D8" s="44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-57285.33</v>
      </c>
    </row>
    <row r="11" spans="1:4" ht="15.75">
      <c r="A11" s="7" t="s">
        <v>78</v>
      </c>
      <c r="B11" s="8" t="s">
        <v>79</v>
      </c>
      <c r="C11" s="8" t="s">
        <v>76</v>
      </c>
      <c r="D11" s="8">
        <v>43684.22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554667.0058896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'[1]гук(2016)'!$EA$124</f>
        <v>305999.5536960001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'[1]гук(2016)'!$EA$123</f>
        <v>197300.6448336</v>
      </c>
    </row>
    <row r="15" spans="1:4" ht="15.75">
      <c r="A15" s="7" t="s">
        <v>99</v>
      </c>
      <c r="B15" s="11" t="s">
        <v>84</v>
      </c>
      <c r="C15" s="8" t="s">
        <v>76</v>
      </c>
      <c r="D15" s="8">
        <f>'[1]гук(2016)'!$EA$125</f>
        <v>51366.807360000006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412840.63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412840.63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355555.3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116.61</v>
      </c>
    </row>
    <row r="24" spans="1:4" ht="15.75">
      <c r="A24" s="11" t="s">
        <v>95</v>
      </c>
      <c r="B24" s="11" t="s">
        <v>103</v>
      </c>
      <c r="C24" s="11" t="s">
        <v>76</v>
      </c>
      <c r="D24" s="12">
        <f>D16-D251+D10</f>
        <v>-335794.33600000007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v>76669.31</v>
      </c>
      <c r="E25" s="1">
        <f>D12-(D16+D10)+D256-D24+D11</f>
        <v>563386.6918896001</v>
      </c>
    </row>
    <row r="26" spans="1:22" s="15" customFormat="1" ht="35.25" customHeight="1">
      <c r="A26" s="46" t="s">
        <v>105</v>
      </c>
      <c r="B26" s="46"/>
      <c r="C26" s="46"/>
      <c r="D26" s="46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37088.23</v>
      </c>
      <c r="E28" s="18">
        <v>37088.23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10.617264971945495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328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45045.5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2263.59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0.6479989694263141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327</v>
      </c>
      <c r="E39" s="13">
        <v>1081.49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0.30959864880338944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11900.63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3.406798923623039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342</v>
      </c>
      <c r="B47" s="9" t="s">
        <v>109</v>
      </c>
      <c r="C47" s="9" t="s">
        <v>70</v>
      </c>
      <c r="D47" s="9" t="s">
        <v>16</v>
      </c>
      <c r="E47" s="13">
        <v>29799.79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343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344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345</v>
      </c>
      <c r="B50" s="9" t="s">
        <v>111</v>
      </c>
      <c r="C50" s="9" t="s">
        <v>76</v>
      </c>
      <c r="D50" s="33">
        <f>E47/E2</f>
        <v>8.53079983968854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346</v>
      </c>
      <c r="B51" s="9" t="s">
        <v>109</v>
      </c>
      <c r="C51" s="9" t="s">
        <v>70</v>
      </c>
      <c r="D51" s="33" t="s">
        <v>330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347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348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349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350</v>
      </c>
      <c r="B55" s="9" t="s">
        <v>109</v>
      </c>
      <c r="C55" s="9" t="s">
        <v>70</v>
      </c>
      <c r="D55" s="33" t="s">
        <v>329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351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352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353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33362.85</v>
      </c>
      <c r="E60" s="13">
        <v>33362.85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9.550798694606664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382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382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51366.81</v>
      </c>
      <c r="E72" s="13">
        <v>51366.81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14.704800755754036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10489.08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10489.08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3.002713844039849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3004.08</v>
      </c>
      <c r="F83" s="29" t="s">
        <v>339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3004.08</v>
      </c>
      <c r="E84" s="13"/>
      <c r="F84" s="14">
        <v>7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429.1542857142857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 t="s">
        <v>341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99145.29000000001</v>
      </c>
      <c r="E90" s="13"/>
      <c r="F90" s="29" t="s">
        <v>341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35570.98</v>
      </c>
      <c r="F91" s="29" t="s">
        <v>341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 t="s">
        <v>341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 t="s">
        <v>341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10.182921103858927</v>
      </c>
      <c r="E94" s="13"/>
      <c r="F94" s="29" t="s">
        <v>341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63574.31</v>
      </c>
      <c r="F95" s="29" t="s">
        <v>341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 t="s">
        <v>341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 t="s">
        <v>341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18.199447497996108</v>
      </c>
      <c r="E98" s="13"/>
      <c r="F98" s="29" t="s">
        <v>341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340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233.89</v>
      </c>
      <c r="E100" s="13"/>
      <c r="F100" s="9">
        <v>649.7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3" t="s">
        <v>374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3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233.89</v>
      </c>
      <c r="F105" s="9">
        <f>F100</f>
        <v>649.7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0.35999692165614894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223535.45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f>482.06+572.54</f>
        <v>1054.6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0.3019008359097675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47.2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f>2499.38+969.92</f>
        <v>3469.3</v>
      </c>
      <c r="F115" s="42" t="s">
        <v>388</v>
      </c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0.9931581358067103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f>339.09+1662.4</f>
        <v>2001.49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0.5729674796747968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f>645.54+23714.42</f>
        <v>24359.96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6.97353715790679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f>12926.44+1358.8</f>
        <v>14285.24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4.089442345127677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11897.84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3.406000229016375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3882.69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1.111499484713157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1890.52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0.541200045803275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354</v>
      </c>
      <c r="B143" s="9" t="s">
        <v>109</v>
      </c>
      <c r="C143" s="9" t="s">
        <v>70</v>
      </c>
      <c r="D143" s="9" t="s">
        <v>336</v>
      </c>
      <c r="E143" s="13">
        <v>1192.58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355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356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357</v>
      </c>
      <c r="B146" s="9" t="s">
        <v>111</v>
      </c>
      <c r="C146" s="9" t="s">
        <v>76</v>
      </c>
      <c r="D146" s="34">
        <f>E143/E2</f>
        <v>0.34140043513111185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335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358</v>
      </c>
      <c r="B151" s="9" t="s">
        <v>109</v>
      </c>
      <c r="C151" s="9" t="s">
        <v>70</v>
      </c>
      <c r="D151" s="34" t="s">
        <v>337</v>
      </c>
      <c r="E151" s="13"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359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360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361</v>
      </c>
      <c r="B154" s="9" t="s">
        <v>111</v>
      </c>
      <c r="C154" s="9" t="s">
        <v>76</v>
      </c>
      <c r="D154" s="34">
        <f>E151/E2</f>
        <v>0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362</v>
      </c>
      <c r="B155" s="9" t="s">
        <v>109</v>
      </c>
      <c r="C155" s="9" t="s">
        <v>70</v>
      </c>
      <c r="D155" s="34" t="s">
        <v>334</v>
      </c>
      <c r="E155" s="13">
        <f>13138.12+22570.36</f>
        <v>35708.48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363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364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365</v>
      </c>
      <c r="B158" s="9" t="s">
        <v>111</v>
      </c>
      <c r="C158" s="9" t="s">
        <v>76</v>
      </c>
      <c r="D158" s="34">
        <f>E155/E2</f>
        <v>10.222283293255469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376</v>
      </c>
      <c r="E159" s="13">
        <v>1086.43</v>
      </c>
      <c r="F159" s="36" t="s">
        <v>375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378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366</v>
      </c>
      <c r="B163" s="9" t="s">
        <v>109</v>
      </c>
      <c r="C163" s="9" t="s">
        <v>70</v>
      </c>
      <c r="D163" s="9" t="s">
        <v>331</v>
      </c>
      <c r="E163" s="13">
        <v>122706.32</v>
      </c>
      <c r="F163" s="37">
        <f>4.488709+1.810917</f>
        <v>6.299626</v>
      </c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367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368</v>
      </c>
      <c r="B165" s="9" t="s">
        <v>67</v>
      </c>
      <c r="C165" s="9" t="s">
        <v>70</v>
      </c>
      <c r="D165" s="9" t="s">
        <v>387</v>
      </c>
      <c r="E165" s="41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369</v>
      </c>
      <c r="B166" s="9" t="s">
        <v>111</v>
      </c>
      <c r="C166" s="9" t="s">
        <v>76</v>
      </c>
      <c r="D166" s="34">
        <f>E163/F163</f>
        <v>19478.349984586388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E169+E173+E177+E181+E185+E189+E193+E197+E201+E205</f>
        <v>144170.37600000002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f>9012.28+2148.426</f>
        <v>11160.706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f>E169</f>
        <v>11160.706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381</v>
      </c>
      <c r="E173" s="13">
        <f>1044.3</f>
        <v>1044.3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f>E173</f>
        <v>1044.3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v>7402.57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2.1191371808084276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5841.26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1.672180235886866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f>527.35+11200.4+557.82+5316.73+7920.67</f>
        <v>25522.97</v>
      </c>
      <c r="F185" s="14" t="s">
        <v>380</v>
      </c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7.306472575289134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443.95+14003.95+1917.04+43950.25</f>
        <v>60315.19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17.26645768922478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 t="s">
        <v>242</v>
      </c>
      <c r="B193" s="9" t="s">
        <v>109</v>
      </c>
      <c r="C193" s="9" t="s">
        <v>70</v>
      </c>
      <c r="D193" s="9" t="s">
        <v>47</v>
      </c>
      <c r="E193" s="13">
        <f>330.11+1487.89</f>
        <v>1818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 t="s">
        <v>239</v>
      </c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 t="s">
        <v>243</v>
      </c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244</v>
      </c>
      <c r="B196" s="9" t="s">
        <v>111</v>
      </c>
      <c r="C196" s="9" t="s">
        <v>76</v>
      </c>
      <c r="D196" s="34">
        <f>E193/E2</f>
        <v>0.520439711439368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245</v>
      </c>
      <c r="B197" s="9" t="s">
        <v>109</v>
      </c>
      <c r="C197" s="9" t="s">
        <v>70</v>
      </c>
      <c r="D197" s="9" t="s">
        <v>48</v>
      </c>
      <c r="E197" s="13">
        <v>224.84</v>
      </c>
      <c r="F197" s="14" t="s">
        <v>332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246</v>
      </c>
      <c r="B198" s="9" t="s">
        <v>110</v>
      </c>
      <c r="C198" s="9" t="s">
        <v>70</v>
      </c>
      <c r="D198" s="9" t="s">
        <v>27</v>
      </c>
      <c r="E198" s="13"/>
      <c r="F198" s="14" t="s">
        <v>12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247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248</v>
      </c>
      <c r="B200" s="9" t="s">
        <v>111</v>
      </c>
      <c r="C200" s="9" t="s">
        <v>76</v>
      </c>
      <c r="D200" s="34">
        <f>E197/E2</f>
        <v>0.06436505210122524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249</v>
      </c>
      <c r="B201" s="9" t="s">
        <v>109</v>
      </c>
      <c r="C201" s="9" t="s">
        <v>70</v>
      </c>
      <c r="D201" s="9" t="s">
        <v>49</v>
      </c>
      <c r="E201" s="13">
        <f>9353.07+871.75+16902.24+546.15+2480.84+686.49</f>
        <v>30840.540000000005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250</v>
      </c>
      <c r="B202" s="9" t="s">
        <v>110</v>
      </c>
      <c r="C202" s="9" t="s">
        <v>70</v>
      </c>
      <c r="D202" s="9" t="s">
        <v>27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251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252</v>
      </c>
      <c r="B204" s="9" t="s">
        <v>111</v>
      </c>
      <c r="C204" s="9" t="s">
        <v>76</v>
      </c>
      <c r="D204" s="34">
        <f>E201/E2</f>
        <v>8.82873582961182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/>
      <c r="B205" s="9" t="s">
        <v>109</v>
      </c>
      <c r="C205" s="9" t="s">
        <v>70</v>
      </c>
      <c r="D205" s="34" t="s">
        <v>377</v>
      </c>
      <c r="E205" s="13">
        <v>0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/>
      <c r="B206" s="9" t="s">
        <v>110</v>
      </c>
      <c r="C206" s="9" t="s">
        <v>70</v>
      </c>
      <c r="D206" s="34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/>
      <c r="B207" s="9" t="s">
        <v>67</v>
      </c>
      <c r="C207" s="9" t="s">
        <v>70</v>
      </c>
      <c r="D207" s="34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/>
      <c r="B208" s="9" t="s">
        <v>111</v>
      </c>
      <c r="C208" s="9" t="s">
        <v>76</v>
      </c>
      <c r="D208" s="34">
        <f>E205/E2</f>
        <v>0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47.25">
      <c r="A209" s="27" t="s">
        <v>287</v>
      </c>
      <c r="B209" s="28" t="s">
        <v>107</v>
      </c>
      <c r="C209" s="28" t="s">
        <v>70</v>
      </c>
      <c r="D209" s="28" t="s">
        <v>50</v>
      </c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8.75">
      <c r="A210" s="31" t="s">
        <v>253</v>
      </c>
      <c r="B210" s="9" t="s">
        <v>108</v>
      </c>
      <c r="C210" s="9" t="s">
        <v>76</v>
      </c>
      <c r="D210" s="32">
        <f>E211+E215+E219+E223+E227+E231+E235+E239+E243+E247</f>
        <v>43908.079999999994</v>
      </c>
      <c r="E210" s="13"/>
      <c r="F210" s="39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31.5">
      <c r="A211" s="31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283</v>
      </c>
      <c r="B212" s="9" t="s">
        <v>110</v>
      </c>
      <c r="C212" s="9" t="s">
        <v>70</v>
      </c>
      <c r="D212" s="9" t="s">
        <v>27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15.75">
      <c r="A213" s="31" t="s">
        <v>255</v>
      </c>
      <c r="B213" s="9" t="s">
        <v>67</v>
      </c>
      <c r="C213" s="9" t="s">
        <v>70</v>
      </c>
      <c r="D213" s="9" t="s">
        <v>12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 t="s">
        <v>256</v>
      </c>
      <c r="B214" s="9" t="s">
        <v>111</v>
      </c>
      <c r="C214" s="9" t="s">
        <v>76</v>
      </c>
      <c r="D214" s="9">
        <v>0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257</v>
      </c>
      <c r="B215" s="9" t="s">
        <v>109</v>
      </c>
      <c r="C215" s="9" t="s">
        <v>70</v>
      </c>
      <c r="D215" s="9" t="s">
        <v>53</v>
      </c>
      <c r="E215" s="13">
        <f>58.83+3126.74</f>
        <v>3185.5699999999997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258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259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260</v>
      </c>
      <c r="B218" s="9" t="s">
        <v>111</v>
      </c>
      <c r="C218" s="9" t="s">
        <v>76</v>
      </c>
      <c r="D218" s="34">
        <f>E215/E2</f>
        <v>0.9119346158250314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261</v>
      </c>
      <c r="B219" s="9" t="s">
        <v>109</v>
      </c>
      <c r="C219" s="9" t="s">
        <v>70</v>
      </c>
      <c r="D219" s="9" t="s">
        <v>52</v>
      </c>
      <c r="E219" s="13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262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263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264</v>
      </c>
      <c r="B222" s="9" t="s">
        <v>111</v>
      </c>
      <c r="C222" s="9" t="s">
        <v>76</v>
      </c>
      <c r="D222" s="9"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265</v>
      </c>
      <c r="B223" s="9" t="s">
        <v>109</v>
      </c>
      <c r="C223" s="9" t="s">
        <v>70</v>
      </c>
      <c r="D223" s="9" t="s">
        <v>288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266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267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268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269</v>
      </c>
      <c r="B227" s="9" t="s">
        <v>109</v>
      </c>
      <c r="C227" s="9" t="s">
        <v>70</v>
      </c>
      <c r="D227" s="9" t="s">
        <v>338</v>
      </c>
      <c r="E227" s="13">
        <v>0</v>
      </c>
      <c r="F227" s="14" t="s">
        <v>379</v>
      </c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270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271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272</v>
      </c>
      <c r="B230" s="9" t="s">
        <v>111</v>
      </c>
      <c r="C230" s="9" t="s">
        <v>76</v>
      </c>
      <c r="D230" s="34">
        <f>E227/E2</f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273</v>
      </c>
      <c r="B231" s="9" t="s">
        <v>109</v>
      </c>
      <c r="C231" s="9" t="s">
        <v>70</v>
      </c>
      <c r="D231" s="9" t="s">
        <v>1</v>
      </c>
      <c r="E231" s="13">
        <v>0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274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275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276</v>
      </c>
      <c r="B234" s="9" t="s">
        <v>111</v>
      </c>
      <c r="C234" s="9" t="s">
        <v>76</v>
      </c>
      <c r="D234" s="34">
        <f>E231/E2</f>
        <v>0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277</v>
      </c>
      <c r="B235" s="9" t="s">
        <v>109</v>
      </c>
      <c r="C235" s="9" t="s">
        <v>70</v>
      </c>
      <c r="D235" s="9" t="s">
        <v>0</v>
      </c>
      <c r="E235" s="13">
        <v>0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278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279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280</v>
      </c>
      <c r="B238" s="9" t="s">
        <v>111</v>
      </c>
      <c r="C238" s="9" t="s">
        <v>76</v>
      </c>
      <c r="D238" s="34">
        <f>E235/E2</f>
        <v>0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282</v>
      </c>
      <c r="B239" s="9" t="s">
        <v>109</v>
      </c>
      <c r="C239" s="9" t="s">
        <v>70</v>
      </c>
      <c r="D239" s="9" t="s">
        <v>54</v>
      </c>
      <c r="E239" s="13">
        <v>2897.69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284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285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286</v>
      </c>
      <c r="B242" s="9" t="s">
        <v>111</v>
      </c>
      <c r="C242" s="9" t="s">
        <v>76</v>
      </c>
      <c r="D242" s="34">
        <f>E239/E2</f>
        <v>0.8295230733997482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289</v>
      </c>
      <c r="B243" s="9" t="s">
        <v>109</v>
      </c>
      <c r="C243" s="9" t="s">
        <v>70</v>
      </c>
      <c r="D243" s="9" t="s">
        <v>55</v>
      </c>
      <c r="E243" s="13">
        <v>462.05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290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291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292</v>
      </c>
      <c r="B246" s="9" t="s">
        <v>111</v>
      </c>
      <c r="C246" s="9" t="s">
        <v>76</v>
      </c>
      <c r="D246" s="34">
        <f>E243/E2</f>
        <v>0.13227126989579757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370</v>
      </c>
      <c r="B247" s="9" t="s">
        <v>109</v>
      </c>
      <c r="C247" s="9" t="s">
        <v>70</v>
      </c>
      <c r="D247" s="9" t="s">
        <v>56</v>
      </c>
      <c r="E247" s="13">
        <v>37362.77</v>
      </c>
      <c r="F247" s="14" t="s">
        <v>333</v>
      </c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371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372</v>
      </c>
      <c r="B249" s="9" t="s">
        <v>67</v>
      </c>
      <c r="C249" s="9" t="s">
        <v>70</v>
      </c>
      <c r="D249" s="9" t="s">
        <v>325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373</v>
      </c>
      <c r="B250" s="9" t="s">
        <v>111</v>
      </c>
      <c r="C250" s="9" t="s">
        <v>76</v>
      </c>
      <c r="D250" s="34">
        <f>E247/E2</f>
        <v>10.695857666323143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15.75">
      <c r="A251" s="31"/>
      <c r="B251" s="28" t="s">
        <v>281</v>
      </c>
      <c r="C251" s="9" t="s">
        <v>76</v>
      </c>
      <c r="D251" s="40">
        <f>SUM(D90,D28,D34,D60,D66,D72,D78,D84,D100,D110,D168,D210)</f>
        <v>691349.636</v>
      </c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4" ht="15.75">
      <c r="A252" s="44" t="s">
        <v>293</v>
      </c>
      <c r="B252" s="44"/>
      <c r="C252" s="44"/>
      <c r="D252" s="44"/>
    </row>
    <row r="253" spans="1:4" ht="15.75">
      <c r="A253" s="7" t="s">
        <v>294</v>
      </c>
      <c r="B253" s="8" t="s">
        <v>295</v>
      </c>
      <c r="C253" s="8" t="s">
        <v>296</v>
      </c>
      <c r="D253" s="8">
        <v>5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7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-15203.57</v>
      </c>
    </row>
    <row r="257" spans="1:4" ht="15.75">
      <c r="A257" s="44" t="s">
        <v>303</v>
      </c>
      <c r="B257" s="44"/>
      <c r="C257" s="44"/>
      <c r="D257" s="44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4" t="s">
        <v>311</v>
      </c>
      <c r="B264" s="44"/>
      <c r="C264" s="44"/>
      <c r="D264" s="44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4" t="s">
        <v>317</v>
      </c>
      <c r="B269" s="44"/>
      <c r="C269" s="44"/>
      <c r="D269" s="44"/>
    </row>
    <row r="270" spans="1:4" ht="15.75">
      <c r="A270" s="7" t="s">
        <v>318</v>
      </c>
      <c r="B270" s="8" t="s">
        <v>319</v>
      </c>
      <c r="C270" s="8" t="s">
        <v>296</v>
      </c>
      <c r="D270" s="8">
        <v>5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3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51738.93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2018-03-28T12:41:32Z</dcterms:modified>
  <cp:category/>
  <cp:version/>
  <cp:contentType/>
  <cp:contentStatus/>
</cp:coreProperties>
</file>