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<sst xmlns="http://schemas.openxmlformats.org/spreadsheetml/2006/main" count="978" uniqueCount="387">
  <si>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</si>
  <si>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</si>
  <si>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</si>
  <si>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</si>
  <si>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</si>
  <si>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</si>
  <si>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</si>
  <si>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</si>
  <si>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</si>
  <si>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</si>
  <si>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</si>
  <si>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</si>
  <si>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</si>
  <si>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</si>
  <si>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</si>
  <si>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</si>
  <si>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</si>
  <si>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</si>
  <si>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</si>
  <si>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</si>
  <si>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</si>
  <si>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</si>
  <si>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</si>
  <si>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</si>
  <si>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</si>
  <si>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</si>
  <si>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</si>
  <si>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</si>
  <si>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</si>
  <si>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</si>
  <si>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</si>
  <si>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</si>
  <si>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</si>
  <si>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</si>
  <si>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</si>
  <si>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</si>
  <si>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</si>
  <si>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</si>
  <si>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</si>
  <si>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</si>
  <si>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</si>
  <si>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</si>
  <si>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</si>
  <si>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</si>
  <si>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</si>
  <si>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</si>
  <si>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</si>
  <si>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</si>
  <si>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</si>
  <si>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</si>
  <si>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</si>
  <si>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</si>
  <si>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</si>
  <si>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</si>
  <si>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</si>
  <si>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</si>
  <si>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</si>
  <si>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</si>
  <si>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</si>
  <si>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</si>
  <si>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</si>
  <si>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</si>
  <si>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</si>
  <si>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</si>
  <si>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</si>
  <si>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</si>
  <si>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</si>
  <si>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</si>
  <si>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</si>
  <si>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</si>
  <si>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</si>
  <si>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</si>
  <si>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</si>
  <si>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</si>
  <si>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</si>
  <si>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</si>
  <si>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</si>
  <si>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</si>
  <si>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</si>
  <si>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</si>
  <si>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</si>
  <si>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</si>
  <si>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</si>
  <si>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</si>
  <si>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</si>
  <si>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</si>
  <si>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</si>
  <si>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</si>
  <si>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</si>
  <si>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</si>
  <si>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</si>
  <si>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</si>
  <si>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</si>
  <si>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</si>
  <si>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</si>
  <si>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</si>
  <si>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</si>
  <si>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</si>
  <si>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</si>
  <si>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</si>
  <si>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</si>
  <si>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</si>
  <si>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</si>
  <si>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</si>
  <si>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</si>
  <si>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</si>
  <si>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</si>
  <si>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</si>
  <si>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</si>
  <si>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</si>
  <si>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</si>
  <si>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</si>
  <si>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</si>
  <si>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</si>
  <si>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</si>
  <si>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</si>
  <si>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</si>
  <si>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</si>
  <si>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</si>
  <si>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</si>
  <si>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</si>
  <si>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</si>
  <si>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</si>
  <si>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</si>
  <si>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</si>
  <si>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</si>
  <si>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</si>
  <si>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</si>
  <si>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</si>
  <si>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</si>
  <si>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</si>
  <si>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</si>
  <si>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</si>
  <si>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</si>
  <si>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</si>
  <si>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</si>
  <si>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</si>
  <si>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</si>
  <si>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</si>
  <si>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</si>
  <si>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</si>
  <si>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</si>
  <si>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</si>
  <si>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</si>
  <si>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</si>
  <si>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</si>
  <si>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</si>
  <si>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</si>
  <si>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</si>
  <si>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</si>
  <si>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</si>
  <si>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</si>
  <si>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</si>
  <si>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</si>
  <si>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</si>
  <si>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</si>
  <si>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</si>
  <si>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</si>
  <si>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</si>
  <si>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</si>
  <si>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</si>
  <si>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</si>
  <si>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</si>
  <si>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</si>
  <si>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</si>
  <si>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</si>
  <si>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</si>
  <si>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</si>
  <si>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</si>
  <si>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</si>
  <si>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</si>
  <si>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</si>
  <si>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</si>
  <si>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</si>
  <si>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</si>
  <si>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</si>
  <si>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</si>
  <si>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</si>
  <si>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</si>
  <si>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</si>
  <si>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</si>
  <si>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</si>
  <si>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</si>
  <si>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</si>
  <si>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</si>
  <si>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</si>
  <si>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</si>
  <si>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</si>
  <si>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</si>
  <si>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</si>
  <si>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</si>
  <si>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</si>
  <si>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</si>
  <si>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</si>
  <si>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</si>
  <si>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</si>
  <si>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</si>
  <si>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</si>
  <si>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</si>
  <si>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</si>
  <si>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</si>
  <si>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</si>
  <si>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</si>
  <si>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</si>
  <si>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</si>
  <si>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</si>
  <si>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</si>
  <si>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</si>
  <si>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</si>
  <si>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</si>
  <si>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</si>
  <si>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</si>
  <si>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</si>
  <si>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</si>
  <si>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</si>
  <si>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</si>
  <si>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</si>
  <si>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</si>
  <si>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</si>
  <si>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</si>
  <si>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</si>
  <si>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</si>
  <si>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</si>
  <si>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</si>
  <si>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</si>
  <si>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</si>
  <si>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</si>
  <si>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</si>
  <si>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</si>
  <si>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</si>
  <si>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</si>
  <si>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</si>
  <si>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</si>
  <si>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</si>
  <si>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</si>
  <si>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</si>
  <si>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</si>
  <si>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</si>
  <si>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</si>
  <si>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</si>
  <si>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</si>
  <si>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</si>
  <si>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</si>
  <si>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</si>
  <si>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</si>
  <si>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</si>
  <si>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</si>
  <si>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</si>
  <si>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</si>
  <si>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</si>
  <si>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</si>
  <si>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</si>
  <si>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</si>
  <si>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</si>
  <si>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</si>
  <si>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</si>
  <si>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</si>
  <si>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</si>
  <si>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</si>
  <si>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</si>
  <si>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</si>
  <si>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</si>
  <si>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</si>
  <si>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</si>
  <si>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</si>
  <si>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</si>
  <si>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</si>
  <si>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</si>
  <si>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</si>
  <si>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</si>
  <si>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</si>
  <si>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</si>
  <si>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</si>
  <si>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</si>
  <si>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</si>
  <si>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</si>
  <si>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</si>
  <si>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</si>
  <si>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</si>
  <si>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</si>
  <si>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</si>
  <si>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</si>
  <si>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</si>
  <si>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</si>
  <si>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</si>
  <si>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</si>
  <si>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</si>
  <si>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</si>
  <si>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</si>
  <si>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</si>
  <si>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</si>
  <si>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</si>
  <si>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</si>
  <si>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</si>
  <si>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</si>
  <si>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</si>
  <si>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</si>
  <si>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</si>
  <si>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</si>
  <si>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</si>
  <si>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</si>
  <si>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</si>
  <si>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</si>
  <si>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</si>
  <si>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</si>
  <si>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</si>
  <si>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</si>
  <si>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</si>
  <si>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</si>
  <si>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</si>
  <si>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</si>
  <si>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</si>
  <si>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</si>
  <si>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</si>
  <si>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</si>
  <si>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</si>
  <si>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</si>
  <si>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</si>
  <si>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</si>
  <si>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</si>
  <si>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</si>
  <si>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</si>
  <si>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</si>
  <si>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</si>
  <si>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</si>
  <si>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</si>
  <si>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</si>
  <si>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</si>
  <si>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</si>
  <si>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</si>
  <si>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</si>
  <si>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</si>
  <si>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</si>
  <si>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</si>
  <si>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</si>
  <si>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</si>
  <si>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</si>
  <si>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</si>
  <si>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</si>
  <si>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</si>
  <si>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</si>
  <si>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</si>
  <si>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</si>
  <si>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</si>
  <si>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</si>
  <si>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</si>
  <si>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</si>
  <si>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</si>
  <si>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</si>
  <si>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</si>
  <si>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</si>
  <si>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</si>
  <si>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</si>
  <si>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</si>
  <si>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</si>
  <si>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</si>
  <si>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</si>
  <si>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</si>
  <si>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</si>
  <si>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</si>
  <si>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</si>
  <si>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</si>
  <si>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</si>
  <si>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</si>
  <si>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</si>
  <si>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</si>
  <si>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</si>
  <si>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</si>
  <si>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</si>
  <si>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</si>
  <si>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</si>
  <si>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</si>
  <si>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</si>
  <si>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</si>
  <si>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</si>
  <si>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</si>
  <si>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</si>
  <si>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</si>
  <si>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</si>
  <si>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</si>
  <si>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ЖЭК</t>
  </si>
  <si>
    <t>Обследование спец. организациями</t>
  </si>
  <si>
    <t>Ремонт и обслуживание кол.приборов учёта тепловой энергии</t>
  </si>
  <si>
    <t>Отчет об исполнении управляющей организацией ООО "ГУК "Привокзальная" договора управления за 2017 год                                                                      по дому № 71  ул. Интернациональная 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</si>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</sst>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DN123">
            <v>74499.27639540001</v>
          </cell>
        </row>
        <row r="124">
          <cell r="DN124">
            <v>117638.57188920003</v>
          </cell>
        </row>
        <row r="125">
          <cell r="DN125">
            <v>19411.071240000005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70" zoomScaleSheetLayoutView="70" zoomScalePageLayoutView="0" workbookViewId="0" topLeftCell="A1">
      <selection activeCell="T172" sqref="T17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9.140625" style="3" hidden="1" customWidth="1"/>
    <col min="8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43" t="s">
        <v>383</v>
      </c>
      <c r="B2" s="43"/>
      <c r="C2" s="43"/>
      <c r="D2" s="43"/>
      <c r="E2" s="1">
        <v>1320.05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384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385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386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-11052.38</v>
      </c>
    </row>
    <row r="11" spans="1:4" ht="15.75">
      <c r="A11" s="7" t="s">
        <v>78</v>
      </c>
      <c r="B11" s="8" t="s">
        <v>79</v>
      </c>
      <c r="C11" s="8" t="s">
        <v>76</v>
      </c>
      <c r="D11" s="8">
        <v>10436.28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211548.91952460003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'[1]гук(2016)'!$DN$124</f>
        <v>117638.57188920003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'[1]гук(2016)'!$DN$123</f>
        <v>74499.27639540001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'[1]гук(2016)'!$DN$125</f>
        <v>19411.071240000005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f>D17</f>
        <v>171321.34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171321.34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160268.96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26.13</v>
      </c>
    </row>
    <row r="24" spans="1:4" ht="15.75">
      <c r="A24" s="10" t="s">
        <v>95</v>
      </c>
      <c r="B24" s="10" t="s">
        <v>103</v>
      </c>
      <c r="C24" s="10" t="s">
        <v>76</v>
      </c>
      <c r="D24" s="12">
        <f>D16-D255+D10</f>
        <v>-11168.722999999993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v>22775.95</v>
      </c>
      <c r="E25" s="1">
        <f>D12-(D16+D10)+D260-D24+D11</f>
        <v>72884.96252460004</v>
      </c>
    </row>
    <row r="26" spans="1:22" s="15" customFormat="1" ht="35.25" customHeight="1">
      <c r="A26" s="44" t="s">
        <v>105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12939.94</v>
      </c>
      <c r="E28" s="18">
        <v>12939.94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9.80261353736601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328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17022.309999999998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855.39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0.6479981818870497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327</v>
      </c>
      <c r="E39" s="13">
        <v>408.69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0.3096019090185978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4497.15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3.406802772622249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342</v>
      </c>
      <c r="B47" s="9" t="s">
        <v>109</v>
      </c>
      <c r="C47" s="9" t="s">
        <v>70</v>
      </c>
      <c r="D47" s="9" t="s">
        <v>16</v>
      </c>
      <c r="E47" s="13">
        <v>11261.08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343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344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345</v>
      </c>
      <c r="B50" s="9" t="s">
        <v>111</v>
      </c>
      <c r="C50" s="9" t="s">
        <v>76</v>
      </c>
      <c r="D50" s="33">
        <f>E47/E2</f>
        <v>8.530798075830461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346</v>
      </c>
      <c r="B51" s="9" t="s">
        <v>109</v>
      </c>
      <c r="C51" s="9" t="s">
        <v>70</v>
      </c>
      <c r="D51" s="33" t="s">
        <v>330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347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348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349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350</v>
      </c>
      <c r="B55" s="9" t="s">
        <v>109</v>
      </c>
      <c r="C55" s="9" t="s">
        <v>70</v>
      </c>
      <c r="D55" s="33" t="s">
        <v>329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351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352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353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9193.81</v>
      </c>
      <c r="E60" s="13">
        <v>9193.81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6.964743759706072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381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381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31.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19411.07</v>
      </c>
      <c r="E72" s="13">
        <v>19411.07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14.704799060641642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0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0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460.94</v>
      </c>
      <c r="F83" s="29" t="s">
        <v>339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460.94</v>
      </c>
      <c r="E84" s="13"/>
      <c r="F84" s="14">
        <v>3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153.64666666666668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 t="s">
        <v>341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38810.67</v>
      </c>
      <c r="E90" s="13"/>
      <c r="F90" s="29" t="s">
        <v>341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13441.96</v>
      </c>
      <c r="F91" s="29" t="s">
        <v>341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 t="s">
        <v>341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 t="s">
        <v>341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10.182917313738116</v>
      </c>
      <c r="E94" s="13"/>
      <c r="F94" s="29" t="s">
        <v>341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25368.71</v>
      </c>
      <c r="F95" s="29" t="s">
        <v>341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 t="s">
        <v>341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 t="s">
        <v>341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19.217991742737016</v>
      </c>
      <c r="E98" s="13"/>
      <c r="F98" s="29" t="s">
        <v>341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340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104.36</v>
      </c>
      <c r="E100" s="13"/>
      <c r="F100" s="9">
        <v>289.9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1" t="s">
        <v>374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0</v>
      </c>
      <c r="E104" s="13"/>
      <c r="F104" s="9" t="s">
        <v>340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104.36</v>
      </c>
      <c r="F105" s="9">
        <f>F100</f>
        <v>289.9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0.35998620213866855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E111+E115+E119+E123+E127+E131+E135+E139+E143+E147+E151+E155+E163+E159+E164</f>
        <v>32991.79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f>228.19+355.49</f>
        <v>583.6800000000001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0.44216506950494305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f>366.53+2203.82</f>
        <v>2570.3500000000004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1.9471610923828646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f>181.24+750.84</f>
        <v>932.08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0.7060944661187076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f>317.08+12680.06</f>
        <v>12997.14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9.845945229347373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6996.59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5.300246202795349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2248.05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1.703003674103254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1956.31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1.4819968940570434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952.55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0.7216014544903602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354</v>
      </c>
      <c r="B143" s="9" t="s">
        <v>109</v>
      </c>
      <c r="C143" s="9" t="s">
        <v>70</v>
      </c>
      <c r="D143" s="9" t="s">
        <v>336</v>
      </c>
      <c r="E143" s="13">
        <v>450.67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355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356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357</v>
      </c>
      <c r="B146" s="9" t="s">
        <v>111</v>
      </c>
      <c r="C146" s="9" t="s">
        <v>76</v>
      </c>
      <c r="D146" s="34">
        <f>E143/E2</f>
        <v>0.3414037347070187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335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358</v>
      </c>
      <c r="B151" s="9" t="s">
        <v>109</v>
      </c>
      <c r="C151" s="9" t="s">
        <v>70</v>
      </c>
      <c r="D151" s="34" t="s">
        <v>337</v>
      </c>
      <c r="E151" s="13">
        <v>519.28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359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360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361</v>
      </c>
      <c r="B154" s="9" t="s">
        <v>111</v>
      </c>
      <c r="C154" s="9" t="s">
        <v>76</v>
      </c>
      <c r="D154" s="34">
        <f>E151/E2</f>
        <v>0.3933790386727775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362</v>
      </c>
      <c r="B155" s="9" t="s">
        <v>109</v>
      </c>
      <c r="C155" s="9" t="s">
        <v>70</v>
      </c>
      <c r="D155" s="34" t="s">
        <v>334</v>
      </c>
      <c r="E155" s="13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363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364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365</v>
      </c>
      <c r="B158" s="9" t="s">
        <v>111</v>
      </c>
      <c r="C158" s="9" t="s">
        <v>76</v>
      </c>
      <c r="D158" s="34">
        <f>E155/E2</f>
        <v>0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376</v>
      </c>
      <c r="E159" s="13">
        <v>242.08</v>
      </c>
      <c r="F159" s="36" t="s">
        <v>375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378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366</v>
      </c>
      <c r="B163" s="9" t="s">
        <v>109</v>
      </c>
      <c r="C163" s="9" t="s">
        <v>70</v>
      </c>
      <c r="D163" s="9" t="s">
        <v>331</v>
      </c>
      <c r="E163" s="13">
        <v>332</v>
      </c>
      <c r="F163" s="37">
        <v>0</v>
      </c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367</v>
      </c>
      <c r="B164" s="9" t="s">
        <v>110</v>
      </c>
      <c r="C164" s="9" t="s">
        <v>70</v>
      </c>
      <c r="D164" s="9" t="s">
        <v>27</v>
      </c>
      <c r="E164" s="13">
        <v>2211.01</v>
      </c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368</v>
      </c>
      <c r="B165" s="9" t="s">
        <v>67</v>
      </c>
      <c r="C165" s="9" t="s">
        <v>70</v>
      </c>
      <c r="D165" s="9" t="s">
        <v>12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369</v>
      </c>
      <c r="B166" s="9" t="s">
        <v>111</v>
      </c>
      <c r="C166" s="9" t="s">
        <v>76</v>
      </c>
      <c r="D166" s="34">
        <f>(E163+E164)/E2</f>
        <v>1.9264497556910725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E169+E173+E177+E181+E185+E189+E193+E197+E201+E205+E209</f>
        <v>27210.592999999993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f>8275.82+2148.426</f>
        <v>10424.246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f>E169</f>
        <v>10424.246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382</v>
      </c>
      <c r="E173" s="13">
        <f>1973.727</f>
        <v>1973.727</v>
      </c>
      <c r="F173" s="14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f>E173/F173</f>
        <v>1973.727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v>456.17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0.34557024355138066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5841.26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4.425029354948676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v>1299.55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0.9844702852164691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83.41+563.53+1566.63</f>
        <v>2213.57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1.6768834513844175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/>
      <c r="B193" s="9" t="s">
        <v>109</v>
      </c>
      <c r="C193" s="9" t="s">
        <v>70</v>
      </c>
      <c r="D193" s="9" t="s">
        <v>379</v>
      </c>
      <c r="E193" s="13">
        <f>126.46+355.16</f>
        <v>481.62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/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/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/>
      <c r="B196" s="9" t="s">
        <v>111</v>
      </c>
      <c r="C196" s="9" t="s">
        <v>76</v>
      </c>
      <c r="D196" s="34">
        <f>E193/E2</f>
        <v>0.3648498162948373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242</v>
      </c>
      <c r="B197" s="9" t="s">
        <v>109</v>
      </c>
      <c r="C197" s="9" t="s">
        <v>70</v>
      </c>
      <c r="D197" s="9" t="s">
        <v>47</v>
      </c>
      <c r="E197" s="13">
        <v>0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239</v>
      </c>
      <c r="B198" s="9" t="s">
        <v>110</v>
      </c>
      <c r="C198" s="9" t="s">
        <v>70</v>
      </c>
      <c r="D198" s="9" t="s">
        <v>27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243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244</v>
      </c>
      <c r="B200" s="9" t="s">
        <v>111</v>
      </c>
      <c r="C200" s="9" t="s">
        <v>76</v>
      </c>
      <c r="D200" s="34">
        <f>E197/E2</f>
        <v>0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245</v>
      </c>
      <c r="B201" s="9" t="s">
        <v>109</v>
      </c>
      <c r="C201" s="9" t="s">
        <v>70</v>
      </c>
      <c r="D201" s="9" t="s">
        <v>48</v>
      </c>
      <c r="E201" s="13">
        <v>245.53</v>
      </c>
      <c r="F201" s="14" t="s">
        <v>332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246</v>
      </c>
      <c r="B202" s="9" t="s">
        <v>110</v>
      </c>
      <c r="C202" s="9" t="s">
        <v>70</v>
      </c>
      <c r="D202" s="9" t="s">
        <v>27</v>
      </c>
      <c r="E202" s="13"/>
      <c r="F202" s="14" t="s">
        <v>12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247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248</v>
      </c>
      <c r="B204" s="9" t="s">
        <v>111</v>
      </c>
      <c r="C204" s="9" t="s">
        <v>76</v>
      </c>
      <c r="D204" s="34">
        <f>E201/E2</f>
        <v>0.18600053028294383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 t="s">
        <v>249</v>
      </c>
      <c r="B205" s="9" t="s">
        <v>109</v>
      </c>
      <c r="C205" s="9" t="s">
        <v>70</v>
      </c>
      <c r="D205" s="9" t="s">
        <v>49</v>
      </c>
      <c r="E205" s="13">
        <f>1541.7+1498.65+205.83+1028.74</f>
        <v>4274.92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 t="s">
        <v>250</v>
      </c>
      <c r="B206" s="9" t="s">
        <v>110</v>
      </c>
      <c r="C206" s="9" t="s">
        <v>70</v>
      </c>
      <c r="D206" s="9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 t="s">
        <v>251</v>
      </c>
      <c r="B207" s="9" t="s">
        <v>67</v>
      </c>
      <c r="C207" s="9" t="s">
        <v>70</v>
      </c>
      <c r="D207" s="9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252</v>
      </c>
      <c r="B208" s="9" t="s">
        <v>111</v>
      </c>
      <c r="C208" s="9" t="s">
        <v>76</v>
      </c>
      <c r="D208" s="34">
        <f>E205/E2</f>
        <v>3.2384530888981478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31.5">
      <c r="A209" s="31"/>
      <c r="B209" s="9" t="s">
        <v>109</v>
      </c>
      <c r="C209" s="9" t="s">
        <v>70</v>
      </c>
      <c r="D209" s="34" t="s">
        <v>377</v>
      </c>
      <c r="E209" s="13">
        <v>0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/>
      <c r="B210" s="9" t="s">
        <v>110</v>
      </c>
      <c r="C210" s="9" t="s">
        <v>70</v>
      </c>
      <c r="D210" s="34" t="s">
        <v>27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15.75">
      <c r="A211" s="31"/>
      <c r="B211" s="9" t="s">
        <v>67</v>
      </c>
      <c r="C211" s="9" t="s">
        <v>70</v>
      </c>
      <c r="D211" s="34" t="s">
        <v>12</v>
      </c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/>
      <c r="B212" s="9" t="s">
        <v>111</v>
      </c>
      <c r="C212" s="9" t="s">
        <v>76</v>
      </c>
      <c r="D212" s="34">
        <f>E209/E2</f>
        <v>0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47.25">
      <c r="A213" s="27" t="s">
        <v>287</v>
      </c>
      <c r="B213" s="28" t="s">
        <v>107</v>
      </c>
      <c r="C213" s="28" t="s">
        <v>70</v>
      </c>
      <c r="D213" s="28" t="s">
        <v>50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8.75">
      <c r="A214" s="31" t="s">
        <v>253</v>
      </c>
      <c r="B214" s="9" t="s">
        <v>108</v>
      </c>
      <c r="C214" s="9" t="s">
        <v>76</v>
      </c>
      <c r="D214" s="32">
        <f>E215+E219+E223+E227+E231+E235+E239+E243+E247+E251</f>
        <v>13292.2</v>
      </c>
      <c r="E214" s="13"/>
      <c r="F214" s="39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283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255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256</v>
      </c>
      <c r="B218" s="9" t="s">
        <v>111</v>
      </c>
      <c r="C218" s="9" t="s">
        <v>76</v>
      </c>
      <c r="D218" s="9"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257</v>
      </c>
      <c r="B219" s="9" t="s">
        <v>109</v>
      </c>
      <c r="C219" s="9" t="s">
        <v>70</v>
      </c>
      <c r="D219" s="9" t="s">
        <v>53</v>
      </c>
      <c r="E219" s="13">
        <v>763.89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258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259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260</v>
      </c>
      <c r="B222" s="9" t="s">
        <v>111</v>
      </c>
      <c r="C222" s="9" t="s">
        <v>76</v>
      </c>
      <c r="D222" s="34">
        <f>E219/E2</f>
        <v>0.578682625658119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261</v>
      </c>
      <c r="B223" s="9" t="s">
        <v>109</v>
      </c>
      <c r="C223" s="9" t="s">
        <v>70</v>
      </c>
      <c r="D223" s="9" t="s">
        <v>52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262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263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264</v>
      </c>
      <c r="B226" s="9" t="s">
        <v>111</v>
      </c>
      <c r="C226" s="9" t="s">
        <v>76</v>
      </c>
      <c r="D226" s="9"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266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267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268</v>
      </c>
      <c r="B230" s="9" t="s">
        <v>111</v>
      </c>
      <c r="C230" s="9" t="s">
        <v>76</v>
      </c>
      <c r="D230" s="34">
        <f>E227/E2</f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269</v>
      </c>
      <c r="B231" s="9" t="s">
        <v>109</v>
      </c>
      <c r="C231" s="9" t="s">
        <v>70</v>
      </c>
      <c r="D231" s="9" t="s">
        <v>338</v>
      </c>
      <c r="E231" s="13">
        <v>11877.86</v>
      </c>
      <c r="F231" s="14" t="s">
        <v>380</v>
      </c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270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271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272</v>
      </c>
      <c r="B234" s="9" t="s">
        <v>111</v>
      </c>
      <c r="C234" s="9" t="s">
        <v>76</v>
      </c>
      <c r="D234" s="34">
        <f>E231/E2</f>
        <v>8.998037953107838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273</v>
      </c>
      <c r="B235" s="9" t="s">
        <v>109</v>
      </c>
      <c r="C235" s="9" t="s">
        <v>70</v>
      </c>
      <c r="D235" s="9" t="s">
        <v>1</v>
      </c>
      <c r="E235" s="13">
        <v>0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274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275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276</v>
      </c>
      <c r="B238" s="9" t="s">
        <v>111</v>
      </c>
      <c r="C238" s="9" t="s">
        <v>76</v>
      </c>
      <c r="D238" s="34">
        <f>E235/E2</f>
        <v>0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277</v>
      </c>
      <c r="B239" s="9" t="s">
        <v>109</v>
      </c>
      <c r="C239" s="9" t="s">
        <v>70</v>
      </c>
      <c r="D239" s="9" t="s">
        <v>0</v>
      </c>
      <c r="E239" s="13">
        <v>650.45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278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279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280</v>
      </c>
      <c r="B242" s="9" t="s">
        <v>111</v>
      </c>
      <c r="C242" s="9" t="s">
        <v>76</v>
      </c>
      <c r="D242" s="34">
        <f>E239/E2</f>
        <v>0.4927464868754972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282</v>
      </c>
      <c r="B243" s="9" t="s">
        <v>109</v>
      </c>
      <c r="C243" s="9" t="s">
        <v>70</v>
      </c>
      <c r="D243" s="9" t="s">
        <v>54</v>
      </c>
      <c r="E243" s="13">
        <v>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284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285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286</v>
      </c>
      <c r="B246" s="9" t="s">
        <v>111</v>
      </c>
      <c r="C246" s="9" t="s">
        <v>76</v>
      </c>
      <c r="D246" s="34">
        <f>E243/E2</f>
        <v>0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289</v>
      </c>
      <c r="B247" s="9" t="s">
        <v>109</v>
      </c>
      <c r="C247" s="9" t="s">
        <v>70</v>
      </c>
      <c r="D247" s="9" t="s">
        <v>55</v>
      </c>
      <c r="E247" s="13">
        <v>0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290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291</v>
      </c>
      <c r="B249" s="9" t="s">
        <v>67</v>
      </c>
      <c r="C249" s="9" t="s">
        <v>70</v>
      </c>
      <c r="D249" s="9" t="s">
        <v>12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292</v>
      </c>
      <c r="B250" s="9" t="s">
        <v>111</v>
      </c>
      <c r="C250" s="9" t="s">
        <v>76</v>
      </c>
      <c r="D250" s="34">
        <f>E247/E2</f>
        <v>0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31.5">
      <c r="A251" s="31" t="s">
        <v>370</v>
      </c>
      <c r="B251" s="9" t="s">
        <v>109</v>
      </c>
      <c r="C251" s="9" t="s">
        <v>70</v>
      </c>
      <c r="D251" s="9" t="s">
        <v>56</v>
      </c>
      <c r="E251" s="13">
        <v>0</v>
      </c>
      <c r="F251" s="14" t="s">
        <v>333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31" t="s">
        <v>371</v>
      </c>
      <c r="B252" s="9" t="s">
        <v>110</v>
      </c>
      <c r="C252" s="9" t="s">
        <v>70</v>
      </c>
      <c r="D252" s="9" t="s">
        <v>27</v>
      </c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15.75">
      <c r="A253" s="31" t="s">
        <v>372</v>
      </c>
      <c r="B253" s="9" t="s">
        <v>67</v>
      </c>
      <c r="C253" s="9" t="s">
        <v>70</v>
      </c>
      <c r="D253" s="9" t="s">
        <v>325</v>
      </c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31" t="s">
        <v>373</v>
      </c>
      <c r="B254" s="9" t="s">
        <v>111</v>
      </c>
      <c r="C254" s="9" t="s">
        <v>76</v>
      </c>
      <c r="D254" s="34">
        <f>E251/E2</f>
        <v>0</v>
      </c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5.75">
      <c r="A255" s="31"/>
      <c r="B255" s="28" t="s">
        <v>281</v>
      </c>
      <c r="C255" s="9" t="s">
        <v>76</v>
      </c>
      <c r="D255" s="40">
        <f>SUM(D90,D28,D34,D60,D66,D72,D78,D84,D100,D110,D168,D214)</f>
        <v>171437.683</v>
      </c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4" ht="15.75">
      <c r="A256" s="42" t="s">
        <v>293</v>
      </c>
      <c r="B256" s="42"/>
      <c r="C256" s="42"/>
      <c r="D256" s="42"/>
    </row>
    <row r="257" spans="1:4" ht="15.75">
      <c r="A257" s="7" t="s">
        <v>294</v>
      </c>
      <c r="B257" s="8" t="s">
        <v>295</v>
      </c>
      <c r="C257" s="8" t="s">
        <v>296</v>
      </c>
      <c r="D257" s="8">
        <v>4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4</v>
      </c>
    </row>
    <row r="259" spans="1:4" ht="31.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0</v>
      </c>
    </row>
    <row r="261" spans="1:4" ht="15.75">
      <c r="A261" s="42" t="s">
        <v>303</v>
      </c>
      <c r="B261" s="42"/>
      <c r="C261" s="42"/>
      <c r="D261" s="42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31.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31.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2" t="s">
        <v>311</v>
      </c>
      <c r="B268" s="42"/>
      <c r="C268" s="42"/>
      <c r="D268" s="42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2" t="s">
        <v>317</v>
      </c>
      <c r="B273" s="42"/>
      <c r="C273" s="42"/>
      <c r="D273" s="42"/>
    </row>
    <row r="274" spans="1:4" ht="15.75">
      <c r="A274" s="7" t="s">
        <v>318</v>
      </c>
      <c r="B274" s="8" t="s">
        <v>319</v>
      </c>
      <c r="C274" s="8" t="s">
        <v>296</v>
      </c>
      <c r="D274" s="8">
        <v>4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1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16423.02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2018-03-28T05:56:35Z</dcterms:modified>
  <cp:category/>
  <cp:version/>
  <cp:contentType/>
  <cp:contentStatus/>
</cp:coreProperties>
</file>