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1"/>
  </bookViews>
  <sheets>
    <sheet name="Диаграмма1" sheetId="1" r:id="rId1"/>
    <sheet name="по форме" sheetId="2" r:id="rId2"/>
  </sheets>
  <externalReferences>
    <externalReference r:id="rId5"/>
  </externalReferences>
  <definedNames>
    <definedName name="_xlnm.Print_Area" localSheetId="1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<sst xmlns="http://schemas.openxmlformats.org/spreadsheetml/2006/main" count="978" uniqueCount="387">
  <si>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</si>
  <si>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</si>
  <si>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</si>
  <si>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</si>
  <si>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</si>
  <si>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</si>
  <si>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</si>
  <si>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</si>
  <si>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</si>
  <si>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</si>
  <si>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</si>
  <si>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</si>
  <si>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</si>
  <si>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</si>
  <si>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</si>
  <si>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</si>
  <si>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</si>
  <si>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</si>
  <si>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</si>
  <si>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</si>
  <si>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</si>
  <si>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</si>
  <si>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</si>
  <si>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</si>
  <si>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</si>
  <si>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</si>
  <si>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</si>
  <si>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</si>
  <si>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</si>
  <si>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</si>
  <si>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</si>
  <si>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</si>
  <si>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</si>
  <si>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</si>
  <si>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</si>
  <si>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</si>
  <si>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</si>
  <si>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</si>
  <si>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</si>
  <si>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</si>
  <si>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</si>
  <si>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</si>
  <si>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</si>
  <si>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</si>
  <si>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</si>
  <si>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</si>
  <si>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</si>
  <si>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</si>
  <si>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</si>
  <si>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</si>
  <si>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</si>
  <si>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</si>
  <si>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</si>
  <si>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</si>
  <si>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</si>
  <si>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</si>
  <si>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</si>
  <si>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</si>
  <si>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</si>
  <si>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</si>
  <si>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</si>
  <si>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</si>
  <si>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</si>
  <si>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</si>
  <si>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</si>
  <si>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</si>
  <si>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</si>
  <si>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</si>
  <si>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</si>
  <si>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</si>
  <si>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</si>
  <si>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</si>
  <si>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</si>
  <si>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</si>
  <si>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</si>
  <si>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</si>
  <si>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</si>
  <si>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</si>
  <si>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</si>
  <si>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</si>
  <si>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</si>
  <si>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</si>
  <si>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</si>
  <si>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</si>
  <si>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</si>
  <si>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</si>
  <si>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</si>
  <si>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</si>
  <si>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</si>
  <si>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</si>
  <si>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</si>
  <si>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</si>
  <si>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</si>
  <si>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</si>
  <si>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</si>
  <si>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</si>
  <si>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</si>
  <si>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</si>
  <si>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</si>
  <si>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</si>
  <si>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</si>
  <si>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</si>
  <si>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</si>
  <si>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</si>
  <si>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</si>
  <si>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</si>
  <si>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</si>
  <si>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</si>
  <si>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</si>
  <si>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</si>
  <si>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</si>
  <si>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</si>
  <si>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</si>
  <si>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</si>
  <si>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</si>
  <si>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</si>
  <si>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</si>
  <si>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</si>
  <si>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</si>
  <si>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</si>
  <si>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</si>
  <si>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</si>
  <si>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</si>
  <si>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</si>
  <si>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</si>
  <si>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</si>
  <si>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</si>
  <si>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</si>
  <si>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</si>
  <si>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</si>
  <si>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</si>
  <si>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</si>
  <si>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</si>
  <si>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</si>
  <si>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</si>
  <si>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</si>
  <si>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</si>
  <si>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</si>
  <si>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</si>
  <si>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</si>
  <si>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</si>
  <si>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</si>
  <si>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</si>
  <si>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</si>
  <si>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</si>
  <si>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</si>
  <si>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</si>
  <si>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</si>
  <si>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</si>
  <si>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</si>
  <si>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</si>
  <si>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</si>
  <si>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</si>
  <si>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</si>
  <si>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</si>
  <si>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</si>
  <si>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</si>
  <si>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</si>
  <si>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</si>
  <si>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</si>
  <si>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</si>
  <si>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</si>
  <si>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</si>
  <si>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</si>
  <si>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</si>
  <si>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</si>
  <si>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</si>
  <si>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</si>
  <si>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</si>
  <si>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</si>
  <si>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</si>
  <si>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</si>
  <si>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</si>
  <si>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</si>
  <si>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</si>
  <si>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</si>
  <si>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</si>
  <si>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</si>
  <si>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</si>
  <si>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</si>
  <si>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</si>
  <si>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</si>
  <si>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</si>
  <si>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</si>
  <si>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</si>
  <si>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</si>
  <si>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</si>
  <si>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</si>
  <si>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</si>
  <si>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</si>
  <si>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</si>
  <si>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</si>
  <si>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</si>
  <si>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</si>
  <si>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</si>
  <si>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</si>
  <si>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</si>
  <si>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</si>
  <si>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</si>
  <si>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</si>
  <si>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</si>
  <si>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</si>
  <si>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</si>
  <si>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</si>
  <si>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</si>
  <si>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</si>
  <si>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</si>
  <si>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</si>
  <si>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</si>
  <si>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</si>
  <si>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</si>
  <si>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</si>
  <si>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</si>
  <si>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</si>
  <si>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</si>
  <si>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</si>
  <si>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</si>
  <si>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</si>
  <si>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</si>
  <si>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</si>
  <si>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</si>
  <si>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</si>
  <si>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</si>
  <si>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</si>
  <si>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</si>
  <si>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</si>
  <si>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</si>
  <si>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</si>
  <si>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</si>
  <si>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</si>
  <si>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</si>
  <si>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</si>
  <si>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</si>
  <si>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</si>
  <si>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</si>
  <si>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</si>
  <si>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</si>
  <si>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</si>
  <si>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</si>
  <si>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</si>
  <si>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</si>
  <si>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</si>
  <si>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</si>
  <si>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</si>
  <si>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</si>
  <si>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</si>
  <si>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</si>
  <si>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</si>
  <si>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</si>
  <si>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</si>
  <si>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</si>
  <si>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</si>
  <si>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</si>
  <si>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</si>
  <si>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</si>
  <si>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</si>
  <si>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</si>
  <si>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</si>
  <si>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</si>
  <si>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</si>
  <si>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</si>
  <si>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</si>
  <si>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</si>
  <si>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</si>
  <si>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</si>
  <si>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</si>
  <si>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</si>
  <si>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</si>
  <si>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</si>
  <si>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</si>
  <si>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</si>
  <si>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</si>
  <si>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</si>
  <si>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</si>
  <si>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</si>
  <si>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</si>
  <si>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</si>
  <si>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</si>
  <si>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</si>
  <si>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</si>
  <si>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</si>
  <si>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</si>
  <si>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</si>
  <si>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</si>
  <si>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</si>
  <si>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</si>
  <si>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</si>
  <si>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</si>
  <si>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</si>
  <si>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</si>
  <si>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</si>
  <si>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</si>
  <si>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</si>
  <si>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</si>
  <si>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</si>
  <si>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</si>
  <si>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</si>
  <si>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</si>
  <si>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</si>
  <si>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</si>
  <si>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</si>
  <si>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</si>
  <si>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</si>
  <si>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</si>
  <si>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</si>
  <si>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</si>
  <si>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</si>
  <si>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</si>
  <si>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</si>
  <si>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</si>
  <si>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</si>
  <si>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</si>
  <si>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</si>
  <si>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</si>
  <si>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</si>
  <si>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</si>
  <si>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</si>
  <si>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</si>
  <si>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</si>
  <si>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</si>
  <si>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</si>
  <si>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</si>
  <si>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</si>
  <si>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</si>
  <si>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</si>
  <si>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</si>
  <si>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</si>
  <si>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</si>
  <si>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</si>
  <si>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</si>
  <si>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</si>
  <si>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</si>
  <si>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</si>
  <si>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</si>
  <si>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</si>
  <si>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</si>
  <si>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</si>
  <si>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</si>
  <si>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</si>
  <si>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</si>
  <si>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</si>
  <si>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</si>
  <si>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</si>
  <si>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</si>
  <si>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</si>
  <si>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</si>
  <si>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</si>
  <si>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</si>
  <si>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</si>
  <si>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</si>
  <si>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</si>
  <si>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</si>
  <si>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</si>
  <si>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</si>
  <si>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</si>
  <si>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</si>
  <si>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</si>
  <si>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</si>
  <si>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</si>
  <si>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</si>
  <si>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</si>
  <si>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</si>
  <si>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</si>
  <si>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</si>
  <si>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</si>
  <si>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</si>
  <si>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</si>
  <si>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</si>
  <si>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</si>
  <si>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</si>
  <si>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</si>
  <si>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</si>
  <si>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</si>
  <si>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</si>
  <si>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</si>
  <si>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</si>
  <si>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</si>
  <si>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</si>
  <si>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</si>
  <si>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</si>
  <si>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</si>
  <si>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</si>
  <si>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</si>
  <si>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42  ул. Интернациональная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</si>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</sst>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182" fontId="48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4835"/>
          <c:w val="0.63625"/>
          <c:h val="0.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 форме'!$D$4:$D$251</c:f>
              <c:strCache>
                <c:ptCount val="1"/>
                <c:pt idx="0">
                  <c:v>Информация 31.03.2018 г. 01.01.2017 г. 31.12.2017 г. 0,00 56011,51 46410,50 652731,77 379531,19 213729,96 59470,62 575991,43 575991,43 0,00 0,00 0,00 0,00 632002,94 6124,80 -33 106,17 78 306,20 Обеспечение устранения аварий на внутридомовых инженерных сис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'по форме'!$A$252:$C$276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руб.</c:v>
                  </c:pt>
                  <c:pt idx="3">
                    <c:v>руб.</c:v>
                  </c:pt>
                  <c:pt idx="4">
                    <c:v>Информация о наличии претензий по качеству выполненных работ (оказаных услуг)</c:v>
                  </c:pt>
                  <c:pt idx="5">
                    <c:v>ед.</c:v>
                  </c:pt>
                  <c:pt idx="6">
                    <c:v>ед.</c:v>
                  </c:pt>
                  <c:pt idx="7">
                    <c:v>ед.</c:v>
                  </c:pt>
                  <c:pt idx="8">
                    <c:v>руб.</c:v>
                  </c:pt>
                  <c:pt idx="9">
                    <c:v>Общая информация по предоставленным коммунальным услугам</c:v>
                  </c:pt>
                  <c:pt idx="10">
                    <c:v>руб.</c:v>
                  </c:pt>
                  <c:pt idx="11">
                    <c:v>руб.</c:v>
                  </c:pt>
                  <c:pt idx="12">
                    <c:v>руб.</c:v>
                  </c:pt>
                  <c:pt idx="13">
                    <c:v>руб.</c:v>
                  </c:pt>
                  <c:pt idx="14">
                    <c:v>руб.</c:v>
                  </c:pt>
                  <c:pt idx="15">
                    <c:v>руб.</c:v>
                  </c:pt>
                  <c:pt idx="16">
                    <c:v>Информация о наличии претензий по качеству предоставленных коммунальных услуг</c:v>
                  </c:pt>
                  <c:pt idx="17">
                    <c:v>ед.</c:v>
                  </c:pt>
                  <c:pt idx="18">
                    <c:v>ед.</c:v>
                  </c:pt>
                  <c:pt idx="19">
                    <c:v>ед.</c:v>
                  </c:pt>
                  <c:pt idx="20">
                    <c:v>руб.</c:v>
                  </c:pt>
                  <c:pt idx="21">
                    <c:v>Информация о ведении претензионно-исковой работы в отношении потребителей-должников</c:v>
                  </c:pt>
                  <c:pt idx="22">
                    <c:v>ед.</c:v>
                  </c:pt>
                  <c:pt idx="23">
                    <c:v>ед.</c:v>
                  </c:pt>
                  <c:pt idx="24">
                    <c:v>руб.</c:v>
                  </c:pt>
                </c:lvl>
                <c:lvl>
                  <c:pt idx="0">
                    <c:v>Периодичность выполнения работ (оказания услуг)</c:v>
                  </c:pt>
                  <c:pt idx="1">
                    <c:v>Единица измерения</c:v>
                  </c:pt>
                  <c:pt idx="2">
                    <c:v>Стоимость на единицу измерения</c:v>
                  </c:pt>
                  <c:pt idx="3">
                    <c:v>Итого</c:v>
                  </c:pt>
                  <c:pt idx="5">
                    <c:v>Количество поступивших претензий</c:v>
                  </c:pt>
                  <c:pt idx="6">
                    <c:v>Количество удовлетворенных претензий</c:v>
                  </c:pt>
                  <c:pt idx="7">
                    <c:v>Количество  претензий, в удовлетворении которых отказано</c:v>
                  </c:pt>
                  <c:pt idx="8">
                    <c:v>Сумма произведенного перерасчета</c:v>
                  </c:pt>
                  <c:pt idx="10">
                    <c:v>Авансовые платежи потребителей (на начало периода)</c:v>
                  </c:pt>
                  <c:pt idx="11">
                    <c:v>Переходящие остатки денежных средств (на начало периода)</c:v>
                  </c:pt>
                  <c:pt idx="12">
                    <c:v>Задолженность потребителей (на начало периода)</c:v>
                  </c:pt>
                  <c:pt idx="13">
                    <c:v>Авансовые платежи потребителей (на конец периода)</c:v>
                  </c:pt>
                  <c:pt idx="14">
                    <c:v>Переходящие  остатки денежных средств (на конец периода)</c:v>
                  </c:pt>
                  <c:pt idx="15">
                    <c:v>Задолженность потребителей (на конец периода)</c:v>
                  </c:pt>
                  <c:pt idx="17">
                    <c:v>Количество поступивших претензий</c:v>
                  </c:pt>
                  <c:pt idx="18">
                    <c:v>Количество удовлетворенных претензий</c:v>
                  </c:pt>
                  <c:pt idx="19">
                    <c:v>Количество претензий, в удовлетворении которых отказано</c:v>
                  </c:pt>
                  <c:pt idx="20">
                    <c:v>Сумма произведенного перерасчета</c:v>
                  </c:pt>
                  <c:pt idx="22">
                    <c:v>Направлено претензий потребителям-должникам</c:v>
                  </c:pt>
                  <c:pt idx="23">
                    <c:v>Направлено исковых заявлений</c:v>
                  </c:pt>
                  <c:pt idx="24">
                    <c:v>Получено денежных средств по результатам претензионно-исковой работы</c:v>
                  </c:pt>
                </c:lvl>
                <c:lvl>
                  <c:pt idx="0">
                    <c:v>24.14.10</c:v>
                  </c:pt>
                  <c:pt idx="1">
                    <c:v>25.14.10</c:v>
                  </c:pt>
                  <c:pt idx="2">
                    <c:v>26.14.10</c:v>
                  </c:pt>
                  <c:pt idx="5">
                    <c:v>27.</c:v>
                  </c:pt>
                  <c:pt idx="6">
                    <c:v>28.</c:v>
                  </c:pt>
                  <c:pt idx="7">
                    <c:v>29.</c:v>
                  </c:pt>
                  <c:pt idx="8">
                    <c:v>30.</c:v>
                  </c:pt>
                  <c:pt idx="10">
                    <c:v>31.</c:v>
                  </c:pt>
                  <c:pt idx="11">
                    <c:v>32.</c:v>
                  </c:pt>
                  <c:pt idx="12">
                    <c:v>33.</c:v>
                  </c:pt>
                  <c:pt idx="13">
                    <c:v>34.</c:v>
                  </c:pt>
                  <c:pt idx="14">
                    <c:v>35.</c:v>
                  </c:pt>
                  <c:pt idx="15">
                    <c:v>36.</c:v>
                  </c:pt>
                  <c:pt idx="17">
                    <c:v>37.</c:v>
                  </c:pt>
                  <c:pt idx="18">
                    <c:v>38.</c:v>
                  </c:pt>
                  <c:pt idx="19">
                    <c:v>39.</c:v>
                  </c:pt>
                  <c:pt idx="20">
                    <c:v>40.</c:v>
                  </c:pt>
                  <c:pt idx="22">
                    <c:v>41.</c:v>
                  </c:pt>
                  <c:pt idx="23">
                    <c:v>42.</c:v>
                  </c:pt>
                  <c:pt idx="24">
                    <c:v>43.</c:v>
                  </c:pt>
                </c:lvl>
              </c:multiLvlStrCache>
            </c:multiLvlStrRef>
          </c:cat>
          <c:val>
            <c:numRef>
              <c:f>'по форме'!$D$252:$D$276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665109.113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-4751.99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'по форме'!$E$4:$E$251</c:f>
              <c:strCache>
                <c:ptCount val="1"/>
                <c:pt idx="0">
                  <c:v>Информация 31.03.2018 г. 01.01.2017 г. 31.12.2017 г. 0,00 56011,51 46410,50 652731,77 379531,19 213729,96 59470,62 575991,43 575991,43 0,00 0,00 0,00 0,00 632002,94 6124,80 -33 106,17 95 493,52 Обеспечение устранения аварий на внутридомовых инженерных сис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'по форме'!$A$252:$C$276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руб.</c:v>
                  </c:pt>
                  <c:pt idx="3">
                    <c:v>руб.</c:v>
                  </c:pt>
                  <c:pt idx="4">
                    <c:v>Информация о наличии претензий по качеству выполненных работ (оказаных услуг)</c:v>
                  </c:pt>
                  <c:pt idx="5">
                    <c:v>ед.</c:v>
                  </c:pt>
                  <c:pt idx="6">
                    <c:v>ед.</c:v>
                  </c:pt>
                  <c:pt idx="7">
                    <c:v>ед.</c:v>
                  </c:pt>
                  <c:pt idx="8">
                    <c:v>руб.</c:v>
                  </c:pt>
                  <c:pt idx="9">
                    <c:v>Общая информация по предоставленным коммунальным услугам</c:v>
                  </c:pt>
                  <c:pt idx="10">
                    <c:v>руб.</c:v>
                  </c:pt>
                  <c:pt idx="11">
                    <c:v>руб.</c:v>
                  </c:pt>
                  <c:pt idx="12">
                    <c:v>руб.</c:v>
                  </c:pt>
                  <c:pt idx="13">
                    <c:v>руб.</c:v>
                  </c:pt>
                  <c:pt idx="14">
                    <c:v>руб.</c:v>
                  </c:pt>
                  <c:pt idx="15">
                    <c:v>руб.</c:v>
                  </c:pt>
                  <c:pt idx="16">
                    <c:v>Информация о наличии претензий по качеству предоставленных коммунальных услуг</c:v>
                  </c:pt>
                  <c:pt idx="17">
                    <c:v>ед.</c:v>
                  </c:pt>
                  <c:pt idx="18">
                    <c:v>ед.</c:v>
                  </c:pt>
                  <c:pt idx="19">
                    <c:v>ед.</c:v>
                  </c:pt>
                  <c:pt idx="20">
                    <c:v>руб.</c:v>
                  </c:pt>
                  <c:pt idx="21">
                    <c:v>Информация о ведении претензионно-исковой работы в отношении потребителей-должников</c:v>
                  </c:pt>
                  <c:pt idx="22">
                    <c:v>ед.</c:v>
                  </c:pt>
                  <c:pt idx="23">
                    <c:v>ед.</c:v>
                  </c:pt>
                  <c:pt idx="24">
                    <c:v>руб.</c:v>
                  </c:pt>
                </c:lvl>
                <c:lvl>
                  <c:pt idx="0">
                    <c:v>Периодичность выполнения работ (оказания услуг)</c:v>
                  </c:pt>
                  <c:pt idx="1">
                    <c:v>Единица измерения</c:v>
                  </c:pt>
                  <c:pt idx="2">
                    <c:v>Стоимость на единицу измерения</c:v>
                  </c:pt>
                  <c:pt idx="3">
                    <c:v>Итого</c:v>
                  </c:pt>
                  <c:pt idx="5">
                    <c:v>Количество поступивших претензий</c:v>
                  </c:pt>
                  <c:pt idx="6">
                    <c:v>Количество удовлетворенных претензий</c:v>
                  </c:pt>
                  <c:pt idx="7">
                    <c:v>Количество  претензий, в удовлетворении которых отказано</c:v>
                  </c:pt>
                  <c:pt idx="8">
                    <c:v>Сумма произведенного перерасчета</c:v>
                  </c:pt>
                  <c:pt idx="10">
                    <c:v>Авансовые платежи потребителей (на начало периода)</c:v>
                  </c:pt>
                  <c:pt idx="11">
                    <c:v>Переходящие остатки денежных средств (на начало периода)</c:v>
                  </c:pt>
                  <c:pt idx="12">
                    <c:v>Задолженность потребителей (на начало периода)</c:v>
                  </c:pt>
                  <c:pt idx="13">
                    <c:v>Авансовые платежи потребителей (на конец периода)</c:v>
                  </c:pt>
                  <c:pt idx="14">
                    <c:v>Переходящие  остатки денежных средств (на конец периода)</c:v>
                  </c:pt>
                  <c:pt idx="15">
                    <c:v>Задолженность потребителей (на конец периода)</c:v>
                  </c:pt>
                  <c:pt idx="17">
                    <c:v>Количество поступивших претензий</c:v>
                  </c:pt>
                  <c:pt idx="18">
                    <c:v>Количество удовлетворенных претензий</c:v>
                  </c:pt>
                  <c:pt idx="19">
                    <c:v>Количество претензий, в удовлетворении которых отказано</c:v>
                  </c:pt>
                  <c:pt idx="20">
                    <c:v>Сумма произведенного перерасчета</c:v>
                  </c:pt>
                  <c:pt idx="22">
                    <c:v>Направлено претензий потребителям-должникам</c:v>
                  </c:pt>
                  <c:pt idx="23">
                    <c:v>Направлено исковых заявлений</c:v>
                  </c:pt>
                  <c:pt idx="24">
                    <c:v>Получено денежных средств по результатам претензионно-исковой работы</c:v>
                  </c:pt>
                </c:lvl>
                <c:lvl>
                  <c:pt idx="0">
                    <c:v>24.14.10</c:v>
                  </c:pt>
                  <c:pt idx="1">
                    <c:v>25.14.10</c:v>
                  </c:pt>
                  <c:pt idx="2">
                    <c:v>26.14.10</c:v>
                  </c:pt>
                  <c:pt idx="5">
                    <c:v>27.</c:v>
                  </c:pt>
                  <c:pt idx="6">
                    <c:v>28.</c:v>
                  </c:pt>
                  <c:pt idx="7">
                    <c:v>29.</c:v>
                  </c:pt>
                  <c:pt idx="8">
                    <c:v>30.</c:v>
                  </c:pt>
                  <c:pt idx="10">
                    <c:v>31.</c:v>
                  </c:pt>
                  <c:pt idx="11">
                    <c:v>32.</c:v>
                  </c:pt>
                  <c:pt idx="12">
                    <c:v>33.</c:v>
                  </c:pt>
                  <c:pt idx="13">
                    <c:v>34.</c:v>
                  </c:pt>
                  <c:pt idx="14">
                    <c:v>35.</c:v>
                  </c:pt>
                  <c:pt idx="15">
                    <c:v>36.</c:v>
                  </c:pt>
                  <c:pt idx="17">
                    <c:v>37.</c:v>
                  </c:pt>
                  <c:pt idx="18">
                    <c:v>38.</c:v>
                  </c:pt>
                  <c:pt idx="19">
                    <c:v>39.</c:v>
                  </c:pt>
                  <c:pt idx="20">
                    <c:v>40.</c:v>
                  </c:pt>
                  <c:pt idx="22">
                    <c:v>41.</c:v>
                  </c:pt>
                  <c:pt idx="23">
                    <c:v>42.</c:v>
                  </c:pt>
                  <c:pt idx="24">
                    <c:v>43.</c:v>
                  </c:pt>
                </c:lvl>
              </c:multiLvlStrCache>
            </c:multiLvlStrRef>
          </c:cat>
          <c:val>
            <c:numRef>
              <c:f>'по форме'!$E$252:$E$276</c:f>
            </c:numRef>
          </c:val>
        </c:ser>
        <c:ser>
          <c:idx val="2"/>
          <c:order val="2"/>
          <c:tx>
            <c:strRef>
              <c:f>'по форме'!$F$4:$F$251</c:f>
              <c:strCache>
                <c:ptCount val="1"/>
                <c:pt idx="0">
                  <c:v>Информация 31.03.2018 г. 01.01.2017 г. 31.12.2017 г. 0,00 56011,51 46410,50 652731,77 379531,19 213729,96 59470,62 575991,43 575991,43 0,00 0,00 0,00 0,00 632002,94 6124,80 -33 106,17 95 493,52 Обеспечение устранения аварий на внутридомовых инженерных сис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'по форме'!$A$252:$C$276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руб.</c:v>
                  </c:pt>
                  <c:pt idx="3">
                    <c:v>руб.</c:v>
                  </c:pt>
                  <c:pt idx="4">
                    <c:v>Информация о наличии претензий по качеству выполненных работ (оказаных услуг)</c:v>
                  </c:pt>
                  <c:pt idx="5">
                    <c:v>ед.</c:v>
                  </c:pt>
                  <c:pt idx="6">
                    <c:v>ед.</c:v>
                  </c:pt>
                  <c:pt idx="7">
                    <c:v>ед.</c:v>
                  </c:pt>
                  <c:pt idx="8">
                    <c:v>руб.</c:v>
                  </c:pt>
                  <c:pt idx="9">
                    <c:v>Общая информация по предоставленным коммунальным услугам</c:v>
                  </c:pt>
                  <c:pt idx="10">
                    <c:v>руб.</c:v>
                  </c:pt>
                  <c:pt idx="11">
                    <c:v>руб.</c:v>
                  </c:pt>
                  <c:pt idx="12">
                    <c:v>руб.</c:v>
                  </c:pt>
                  <c:pt idx="13">
                    <c:v>руб.</c:v>
                  </c:pt>
                  <c:pt idx="14">
                    <c:v>руб.</c:v>
                  </c:pt>
                  <c:pt idx="15">
                    <c:v>руб.</c:v>
                  </c:pt>
                  <c:pt idx="16">
                    <c:v>Информация о наличии претензий по качеству предоставленных коммунальных услуг</c:v>
                  </c:pt>
                  <c:pt idx="17">
                    <c:v>ед.</c:v>
                  </c:pt>
                  <c:pt idx="18">
                    <c:v>ед.</c:v>
                  </c:pt>
                  <c:pt idx="19">
                    <c:v>ед.</c:v>
                  </c:pt>
                  <c:pt idx="20">
                    <c:v>руб.</c:v>
                  </c:pt>
                  <c:pt idx="21">
                    <c:v>Информация о ведении претензионно-исковой работы в отношении потребителей-должников</c:v>
                  </c:pt>
                  <c:pt idx="22">
                    <c:v>ед.</c:v>
                  </c:pt>
                  <c:pt idx="23">
                    <c:v>ед.</c:v>
                  </c:pt>
                  <c:pt idx="24">
                    <c:v>руб.</c:v>
                  </c:pt>
                </c:lvl>
                <c:lvl>
                  <c:pt idx="0">
                    <c:v>Периодичность выполнения работ (оказания услуг)</c:v>
                  </c:pt>
                  <c:pt idx="1">
                    <c:v>Единица измерения</c:v>
                  </c:pt>
                  <c:pt idx="2">
                    <c:v>Стоимость на единицу измерения</c:v>
                  </c:pt>
                  <c:pt idx="3">
                    <c:v>Итого</c:v>
                  </c:pt>
                  <c:pt idx="5">
                    <c:v>Количество поступивших претензий</c:v>
                  </c:pt>
                  <c:pt idx="6">
                    <c:v>Количество удовлетворенных претензий</c:v>
                  </c:pt>
                  <c:pt idx="7">
                    <c:v>Количество  претензий, в удовлетворении которых отказано</c:v>
                  </c:pt>
                  <c:pt idx="8">
                    <c:v>Сумма произведенного перерасчета</c:v>
                  </c:pt>
                  <c:pt idx="10">
                    <c:v>Авансовые платежи потребителей (на начало периода)</c:v>
                  </c:pt>
                  <c:pt idx="11">
                    <c:v>Переходящие остатки денежных средств (на начало периода)</c:v>
                  </c:pt>
                  <c:pt idx="12">
                    <c:v>Задолженность потребителей (на начало периода)</c:v>
                  </c:pt>
                  <c:pt idx="13">
                    <c:v>Авансовые платежи потребителей (на конец периода)</c:v>
                  </c:pt>
                  <c:pt idx="14">
                    <c:v>Переходящие  остатки денежных средств (на конец периода)</c:v>
                  </c:pt>
                  <c:pt idx="15">
                    <c:v>Задолженность потребителей (на конец периода)</c:v>
                  </c:pt>
                  <c:pt idx="17">
                    <c:v>Количество поступивших претензий</c:v>
                  </c:pt>
                  <c:pt idx="18">
                    <c:v>Количество удовлетворенных претензий</c:v>
                  </c:pt>
                  <c:pt idx="19">
                    <c:v>Количество претензий, в удовлетворении которых отказано</c:v>
                  </c:pt>
                  <c:pt idx="20">
                    <c:v>Сумма произведенного перерасчета</c:v>
                  </c:pt>
                  <c:pt idx="22">
                    <c:v>Направлено претензий потребителям-должникам</c:v>
                  </c:pt>
                  <c:pt idx="23">
                    <c:v>Направлено исковых заявлений</c:v>
                  </c:pt>
                  <c:pt idx="24">
                    <c:v>Получено денежных средств по результатам претензионно-исковой работы</c:v>
                  </c:pt>
                </c:lvl>
                <c:lvl>
                  <c:pt idx="0">
                    <c:v>24.14.10</c:v>
                  </c:pt>
                  <c:pt idx="1">
                    <c:v>25.14.10</c:v>
                  </c:pt>
                  <c:pt idx="2">
                    <c:v>26.14.10</c:v>
                  </c:pt>
                  <c:pt idx="5">
                    <c:v>27.</c:v>
                  </c:pt>
                  <c:pt idx="6">
                    <c:v>28.</c:v>
                  </c:pt>
                  <c:pt idx="7">
                    <c:v>29.</c:v>
                  </c:pt>
                  <c:pt idx="8">
                    <c:v>30.</c:v>
                  </c:pt>
                  <c:pt idx="10">
                    <c:v>31.</c:v>
                  </c:pt>
                  <c:pt idx="11">
                    <c:v>32.</c:v>
                  </c:pt>
                  <c:pt idx="12">
                    <c:v>33.</c:v>
                  </c:pt>
                  <c:pt idx="13">
                    <c:v>34.</c:v>
                  </c:pt>
                  <c:pt idx="14">
                    <c:v>35.</c:v>
                  </c:pt>
                  <c:pt idx="15">
                    <c:v>36.</c:v>
                  </c:pt>
                  <c:pt idx="17">
                    <c:v>37.</c:v>
                  </c:pt>
                  <c:pt idx="18">
                    <c:v>38.</c:v>
                  </c:pt>
                  <c:pt idx="19">
                    <c:v>39.</c:v>
                  </c:pt>
                  <c:pt idx="20">
                    <c:v>40.</c:v>
                  </c:pt>
                  <c:pt idx="22">
                    <c:v>41.</c:v>
                  </c:pt>
                  <c:pt idx="23">
                    <c:v>42.</c:v>
                  </c:pt>
                  <c:pt idx="24">
                    <c:v>43.</c:v>
                  </c:pt>
                </c:lvl>
              </c:multiLvlStrCache>
            </c:multiLvlStrRef>
          </c:cat>
          <c:val>
            <c:numRef>
              <c:f>'по форме'!$F$252:$F$276</c:f>
            </c:numRef>
          </c:val>
        </c:ser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74853"/>
        <c:crosses val="autoZero"/>
        <c:auto val="1"/>
        <c:lblOffset val="100"/>
        <c:tickLblSkip val="1"/>
        <c:noMultiLvlLbl val="0"/>
      </c:catAx>
      <c:valAx>
        <c:axId val="18774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5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925"/>
          <c:y val="0.61475"/>
          <c:w val="0.33175"/>
          <c:h val="0.2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FM123">
            <v>213729.96331440005</v>
          </cell>
        </row>
        <row r="124">
          <cell r="FM124">
            <v>379531.186164</v>
          </cell>
        </row>
        <row r="125">
          <cell r="FM125">
            <v>59470.62264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176" sqref="D17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9" width="0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4" t="s">
        <v>383</v>
      </c>
      <c r="B2" s="44"/>
      <c r="C2" s="44"/>
      <c r="D2" s="44"/>
      <c r="E2" s="1">
        <v>4044.3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385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386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11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56011.51</v>
      </c>
    </row>
    <row r="11" spans="1:4" ht="15.75">
      <c r="A11" s="7" t="s">
        <v>78</v>
      </c>
      <c r="B11" s="8" t="s">
        <v>79</v>
      </c>
      <c r="C11" s="8" t="s">
        <v>76</v>
      </c>
      <c r="D11" s="11">
        <v>46410.5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652731.7721184001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'[1]гук(2016)'!$FM$124</f>
        <v>379531.186164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'[1]гук(2016)'!$FM$123</f>
        <v>213729.96331440005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'[1]гук(2016)'!$FM$125</f>
        <v>59470.62264</v>
      </c>
    </row>
    <row r="16" spans="1:4" ht="15.75">
      <c r="A16" s="10" t="s">
        <v>85</v>
      </c>
      <c r="B16" s="10" t="s">
        <v>86</v>
      </c>
      <c r="C16" s="10" t="s">
        <v>76</v>
      </c>
      <c r="D16" s="41">
        <v>575991.43</v>
      </c>
    </row>
    <row r="17" spans="1:4" ht="31.5">
      <c r="A17" s="10" t="s">
        <v>62</v>
      </c>
      <c r="B17" s="10" t="s">
        <v>100</v>
      </c>
      <c r="C17" s="10" t="s">
        <v>76</v>
      </c>
      <c r="D17" s="41">
        <f>D16</f>
        <v>575991.43</v>
      </c>
    </row>
    <row r="18" spans="1:4" ht="31.5">
      <c r="A18" s="10" t="s">
        <v>87</v>
      </c>
      <c r="B18" s="10" t="s">
        <v>101</v>
      </c>
      <c r="C18" s="10" t="s">
        <v>76</v>
      </c>
      <c r="D18" s="4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4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4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4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1">
        <f>D16+D10</f>
        <v>632002.9400000001</v>
      </c>
    </row>
    <row r="23" spans="1:4" ht="15.75">
      <c r="A23" s="10" t="s">
        <v>94</v>
      </c>
      <c r="B23" s="10" t="s">
        <v>102</v>
      </c>
      <c r="C23" s="10" t="s">
        <v>76</v>
      </c>
      <c r="D23" s="41">
        <v>6124.8</v>
      </c>
    </row>
    <row r="24" spans="1:4" ht="15.75">
      <c r="A24" s="10" t="s">
        <v>95</v>
      </c>
      <c r="B24" s="10" t="s">
        <v>103</v>
      </c>
      <c r="C24" s="10" t="s">
        <v>76</v>
      </c>
      <c r="D24" s="12">
        <f>D16-D255+D10</f>
        <v>-33106.17299999996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v>78306.2</v>
      </c>
      <c r="E25" s="1">
        <f>D12-(D16+D10)+D260-D24+D11</f>
        <v>95493.51511839998</v>
      </c>
    </row>
    <row r="26" spans="1:22" s="15" customFormat="1" ht="35.25" customHeight="1">
      <c r="A26" s="45" t="s">
        <v>105</v>
      </c>
      <c r="B26" s="45"/>
      <c r="C26" s="45"/>
      <c r="D26" s="45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42950.47</v>
      </c>
      <c r="E28" s="18">
        <v>42950.47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10.620000989046313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328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51858.06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2620.71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0.6480008901416808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327</v>
      </c>
      <c r="E39" s="13">
        <v>1252.12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0.30960116707464824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13778.12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3.4067996933956435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342</v>
      </c>
      <c r="B47" s="9" t="s">
        <v>109</v>
      </c>
      <c r="C47" s="9" t="s">
        <v>70</v>
      </c>
      <c r="D47" s="9" t="s">
        <v>16</v>
      </c>
      <c r="E47" s="13">
        <v>34207.11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343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344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345</v>
      </c>
      <c r="B50" s="9" t="s">
        <v>111</v>
      </c>
      <c r="C50" s="9" t="s">
        <v>76</v>
      </c>
      <c r="D50" s="33">
        <f>E47/E2</f>
        <v>8.458103998219716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346</v>
      </c>
      <c r="B51" s="9" t="s">
        <v>109</v>
      </c>
      <c r="C51" s="9" t="s">
        <v>70</v>
      </c>
      <c r="D51" s="33" t="s">
        <v>330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347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348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349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350</v>
      </c>
      <c r="B55" s="9" t="s">
        <v>109</v>
      </c>
      <c r="C55" s="9" t="s">
        <v>70</v>
      </c>
      <c r="D55" s="33" t="s">
        <v>329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351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352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353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30998.65</v>
      </c>
      <c r="E60" s="13">
        <v>30998.65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7.664775115594788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382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382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31.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59470.62</v>
      </c>
      <c r="E72" s="13">
        <v>59470.62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14.704799347229434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2407.52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2407.52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0.5952871943228741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1239.78</v>
      </c>
      <c r="F83" s="29" t="s">
        <v>339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1239.78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413.26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341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126715.86</v>
      </c>
      <c r="E90" s="13"/>
      <c r="F90" s="29" t="s">
        <v>341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41182.78</v>
      </c>
      <c r="F91" s="29" t="s">
        <v>341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341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10.182919170190143</v>
      </c>
      <c r="E94" s="13"/>
      <c r="F94" s="29" t="s">
        <v>341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85533.08</v>
      </c>
      <c r="F95" s="29" t="s">
        <v>341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341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341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21.14904433400094</v>
      </c>
      <c r="E98" s="13"/>
      <c r="F98" s="29" t="s">
        <v>341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340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272.12</v>
      </c>
      <c r="E100" s="13"/>
      <c r="F100" s="9">
        <v>755.9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2" t="s">
        <v>374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2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272.12</v>
      </c>
      <c r="F105" s="9">
        <f>F100</f>
        <v>755.9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0.359994708294748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E111+E115+E119+E123+E127+E131+E135+E139+E143+E147+E151+E155+E163+E159+E164</f>
        <v>154647.34999999998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f>711.92+869.12</f>
        <v>1581.04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0.390930445318102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f>1122.94+5787.39</f>
        <v>6910.33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1.708659100462379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f>392.59+2300.4</f>
        <v>2692.9900000000002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0.6658729570012116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f>747.39+36765.43</f>
        <v>37512.82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9.27547906930742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20565.49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5.085055510224266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6887.44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1.7029992829414236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5993.65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1.481999357119897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2918.37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0.7216007714561233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354</v>
      </c>
      <c r="B143" s="9" t="s">
        <v>109</v>
      </c>
      <c r="C143" s="9" t="s">
        <v>70</v>
      </c>
      <c r="D143" s="9" t="s">
        <v>336</v>
      </c>
      <c r="E143" s="13">
        <v>2761.45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355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356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357</v>
      </c>
      <c r="B146" s="9" t="s">
        <v>111</v>
      </c>
      <c r="C146" s="9" t="s">
        <v>76</v>
      </c>
      <c r="D146" s="34">
        <f>E143/E2</f>
        <v>0.6828004846326928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335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358</v>
      </c>
      <c r="B151" s="9" t="s">
        <v>109</v>
      </c>
      <c r="C151" s="9" t="s">
        <v>70</v>
      </c>
      <c r="D151" s="34" t="s">
        <v>337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359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360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361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362</v>
      </c>
      <c r="B155" s="9" t="s">
        <v>109</v>
      </c>
      <c r="C155" s="9" t="s">
        <v>70</v>
      </c>
      <c r="D155" s="34" t="s">
        <v>334</v>
      </c>
      <c r="E155" s="13">
        <f>298.65+10252.71+27431.51</f>
        <v>37982.869999999995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363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364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365</v>
      </c>
      <c r="B158" s="9" t="s">
        <v>111</v>
      </c>
      <c r="C158" s="9" t="s">
        <v>76</v>
      </c>
      <c r="D158" s="34">
        <f>E155/E2</f>
        <v>9.391704374057314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376</v>
      </c>
      <c r="E159" s="13">
        <v>1170.28</v>
      </c>
      <c r="F159" s="36" t="s">
        <v>375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378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366</v>
      </c>
      <c r="B163" s="9" t="s">
        <v>109</v>
      </c>
      <c r="C163" s="9" t="s">
        <v>70</v>
      </c>
      <c r="D163" s="9" t="s">
        <v>331</v>
      </c>
      <c r="E163" s="13">
        <v>1605</v>
      </c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367</v>
      </c>
      <c r="B164" s="9" t="s">
        <v>110</v>
      </c>
      <c r="C164" s="9" t="s">
        <v>70</v>
      </c>
      <c r="D164" s="9" t="s">
        <v>27</v>
      </c>
      <c r="E164" s="13">
        <v>26065.62</v>
      </c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368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369</v>
      </c>
      <c r="B166" s="9" t="s">
        <v>111</v>
      </c>
      <c r="C166" s="9" t="s">
        <v>76</v>
      </c>
      <c r="D166" s="34">
        <f>(E163+E164)/E2</f>
        <v>6.841881166085601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E169+E173+E177+E181+E185+E189+E193+E197+E201+E205+E209</f>
        <v>149291.723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f>2148.426</f>
        <v>2148.426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f>E169</f>
        <v>2148.426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381</v>
      </c>
      <c r="E173" s="13">
        <f>58154.36+4062.327</f>
        <v>62216.687</v>
      </c>
      <c r="F173" s="14">
        <v>2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f>E173</f>
        <v>62216.687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14159.16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3.501016245085676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5841.26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1.4443191652449126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41.7+18357.06+338.68+639.01+4361.5+6372.95</f>
        <v>30110.9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7.445268649704523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83.41+6335.72+1951.74</f>
        <v>8370.87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2.0697945256286627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379</v>
      </c>
      <c r="E193" s="13">
        <f>29.84+83.41+2916.32</f>
        <v>3029.57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0.7490962589323246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f>1655.36+1635.87+256.95</f>
        <v>3548.1799999999994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0.8773285859110351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244.98</v>
      </c>
      <c r="F201" s="14" t="s">
        <v>332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0.06057414138417031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4336.63+1267.26+4442.15+894.8+7226.33+773.54+313.72</f>
        <v>19254.43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4.760880745740919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377</v>
      </c>
      <c r="E209" s="13">
        <f>367.26</f>
        <v>367.26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0.09080928714487055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32">
        <f>E215+E219+E223+E227+E231+E235+E239+E243+E247+E251</f>
        <v>45256.96000000001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4974.17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1.2299211235566105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4050.73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338</v>
      </c>
      <c r="E231" s="13">
        <v>0</v>
      </c>
      <c r="F231" s="14" t="s">
        <v>380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</f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32701.04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8.085710753406028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v>675.51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0.1670276685705808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2855.51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0.7060579086615731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370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333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371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372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373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0">
        <f>SUM(D90,D28,D34,D60,D66,D72,D78,D84,D100,D110,D168,D214)</f>
        <v>665109.113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3" t="s">
        <v>293</v>
      </c>
      <c r="B256" s="43"/>
      <c r="C256" s="43"/>
      <c r="D256" s="43"/>
    </row>
    <row r="257" spans="1:4" ht="15.75">
      <c r="A257" s="7" t="s">
        <v>294</v>
      </c>
      <c r="B257" s="8" t="s">
        <v>295</v>
      </c>
      <c r="C257" s="8" t="s">
        <v>296</v>
      </c>
      <c r="D257" s="8">
        <v>4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4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-4751.99</v>
      </c>
    </row>
    <row r="261" spans="1:4" ht="15.75">
      <c r="A261" s="43" t="s">
        <v>303</v>
      </c>
      <c r="B261" s="43"/>
      <c r="C261" s="43"/>
      <c r="D261" s="43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3" t="s">
        <v>311</v>
      </c>
      <c r="B268" s="43"/>
      <c r="C268" s="43"/>
      <c r="D268" s="43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3" t="s">
        <v>317</v>
      </c>
      <c r="B273" s="43"/>
      <c r="C273" s="43"/>
      <c r="D273" s="43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2018-03-28T06:03:13Z</dcterms:modified>
  <cp:category/>
  <cp:version/>
  <cp:contentType/>
  <cp:contentStatus/>
</cp:coreProperties>
</file>