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<sst xmlns="http://schemas.openxmlformats.org/spreadsheetml/2006/main" count="947" uniqueCount="384">
  <si>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</si>
  <si>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</si>
  <si>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</si>
  <si>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</si>
  <si>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</si>
  <si>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</si>
  <si>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</si>
  <si>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</si>
  <si>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</si>
  <si>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</si>
  <si>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</si>
  <si>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</si>
  <si>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</si>
  <si>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</si>
  <si>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</si>
  <si>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</si>
  <si>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</si>
  <si>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</si>
  <si>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</si>
  <si>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</si>
  <si>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</si>
  <si>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</si>
  <si>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</si>
  <si>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</si>
  <si>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</si>
  <si>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</si>
  <si>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</si>
  <si>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</si>
  <si>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</si>
  <si>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</si>
  <si>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</si>
  <si>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</si>
  <si>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</si>
  <si>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</si>
  <si>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</si>
  <si>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</si>
  <si>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</si>
  <si>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</si>
  <si>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</si>
  <si>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</si>
  <si>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</si>
  <si>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</si>
  <si>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</si>
  <si>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</si>
  <si>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</si>
  <si>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</si>
  <si>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</si>
  <si>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</si>
  <si>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</si>
  <si>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</si>
  <si>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</si>
  <si>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</si>
  <si>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</si>
  <si>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</si>
  <si>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</si>
  <si>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</si>
  <si>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</si>
  <si>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</si>
  <si>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</si>
  <si>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</si>
  <si>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</si>
  <si>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</si>
  <si>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</si>
  <si>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</si>
  <si>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</si>
  <si>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</si>
  <si>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</si>
  <si>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</si>
  <si>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</si>
  <si>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</si>
  <si>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</si>
  <si>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</si>
  <si>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</si>
  <si>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</si>
  <si>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</si>
  <si>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</si>
  <si>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</si>
  <si>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</si>
  <si>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</si>
  <si>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</si>
  <si>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</si>
  <si>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</si>
  <si>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</si>
  <si>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</si>
  <si>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</si>
  <si>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</si>
  <si>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</si>
  <si>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</si>
  <si>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</si>
  <si>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</si>
  <si>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</si>
  <si>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</si>
  <si>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</si>
  <si>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</si>
  <si>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</si>
  <si>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</si>
  <si>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</si>
  <si>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</si>
  <si>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</si>
  <si>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</si>
  <si>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</si>
  <si>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</si>
  <si>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</si>
  <si>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</si>
  <si>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</si>
  <si>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</si>
  <si>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</si>
  <si>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</si>
  <si>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</si>
  <si>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</si>
  <si>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</si>
  <si>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</si>
  <si>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</si>
  <si>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</si>
  <si>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</si>
  <si>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</si>
  <si>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</si>
  <si>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</si>
  <si>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</si>
  <si>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</si>
  <si>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</si>
  <si>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</si>
  <si>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</si>
  <si>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</si>
  <si>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</si>
  <si>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</si>
  <si>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</si>
  <si>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</si>
  <si>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</si>
  <si>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</si>
  <si>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</si>
  <si>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</si>
  <si>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</si>
  <si>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</si>
  <si>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</si>
  <si>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</si>
  <si>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</si>
  <si>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</si>
  <si>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</si>
  <si>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</si>
  <si>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</si>
  <si>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</si>
  <si>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</si>
  <si>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</si>
  <si>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</si>
  <si>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</si>
  <si>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</si>
  <si>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</si>
  <si>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</si>
  <si>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</si>
  <si>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</si>
  <si>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</si>
  <si>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</si>
  <si>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</si>
  <si>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</si>
  <si>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</si>
  <si>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</si>
  <si>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</si>
  <si>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</si>
  <si>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</si>
  <si>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</si>
  <si>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</si>
  <si>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</si>
  <si>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</si>
  <si>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</si>
  <si>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</si>
  <si>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</si>
  <si>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</si>
  <si>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</si>
  <si>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</si>
  <si>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</si>
  <si>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</si>
  <si>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</si>
  <si>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</si>
  <si>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</si>
  <si>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</si>
  <si>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</si>
  <si>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</si>
  <si>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</si>
  <si>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</si>
  <si>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</si>
  <si>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</si>
  <si>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</si>
  <si>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</si>
  <si>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</si>
  <si>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</si>
  <si>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</si>
  <si>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</si>
  <si>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</si>
  <si>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</si>
  <si>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</si>
  <si>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</si>
  <si>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</si>
  <si>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</si>
  <si>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</si>
  <si>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</si>
  <si>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</si>
  <si>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</si>
  <si>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</si>
  <si>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</si>
  <si>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</si>
  <si>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</si>
  <si>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</si>
  <si>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</si>
  <si>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</si>
  <si>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</si>
  <si>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</si>
  <si>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</si>
  <si>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</si>
  <si>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</si>
  <si>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</si>
  <si>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</si>
  <si>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</si>
  <si>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</si>
  <si>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</si>
  <si>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</si>
  <si>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</si>
  <si>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</si>
  <si>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</si>
  <si>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</si>
  <si>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</si>
  <si>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</si>
  <si>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</si>
  <si>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</si>
  <si>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</si>
  <si>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</si>
  <si>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</si>
  <si>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</si>
  <si>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</si>
  <si>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</si>
  <si>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</si>
  <si>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</si>
  <si>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</si>
  <si>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</si>
  <si>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</si>
  <si>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</si>
  <si>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</si>
  <si>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</si>
  <si>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</si>
  <si>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</si>
  <si>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</si>
  <si>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</si>
  <si>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</si>
  <si>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</si>
  <si>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</si>
  <si>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</si>
  <si>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</si>
  <si>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</si>
  <si>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</si>
  <si>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</si>
  <si>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</si>
  <si>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</si>
  <si>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</si>
  <si>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</si>
  <si>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</si>
  <si>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</si>
  <si>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</si>
  <si>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</si>
  <si>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</si>
  <si>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</si>
  <si>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</si>
  <si>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</si>
  <si>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</si>
  <si>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</si>
  <si>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</si>
  <si>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</si>
  <si>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</si>
  <si>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</si>
  <si>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</si>
  <si>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</si>
  <si>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</si>
  <si>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</si>
  <si>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</si>
  <si>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</si>
  <si>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</si>
  <si>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</si>
  <si>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</si>
  <si>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</si>
  <si>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</si>
  <si>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</si>
  <si>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</si>
  <si>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</si>
  <si>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</si>
  <si>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</si>
  <si>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</si>
  <si>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</si>
  <si>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</si>
  <si>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</si>
  <si>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</si>
  <si>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</si>
  <si>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</si>
  <si>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</si>
  <si>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</si>
  <si>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</si>
  <si>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</si>
  <si>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</si>
  <si>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</si>
  <si>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</si>
  <si>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</si>
  <si>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</si>
  <si>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</si>
  <si>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</si>
  <si>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</si>
  <si>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</si>
  <si>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</si>
  <si>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</si>
  <si>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</si>
  <si>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</si>
  <si>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</si>
  <si>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</si>
  <si>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</si>
  <si>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</si>
  <si>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</si>
  <si>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</si>
  <si>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</si>
  <si>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</si>
  <si>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</si>
  <si>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</si>
  <si>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</si>
  <si>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</si>
  <si>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</si>
  <si>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</si>
  <si>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</si>
  <si>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</si>
  <si>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</si>
  <si>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</si>
  <si>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</si>
  <si>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</si>
  <si>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</si>
  <si>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</si>
  <si>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</si>
  <si>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</si>
  <si>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</si>
  <si>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</si>
  <si>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</si>
  <si>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</si>
  <si>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</si>
  <si>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</si>
  <si>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</si>
  <si>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</si>
  <si>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</si>
  <si>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</si>
  <si>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</si>
  <si>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</si>
  <si>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</si>
  <si>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</si>
  <si>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</si>
  <si>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</si>
  <si>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</si>
  <si>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</si>
  <si>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</si>
  <si>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</si>
  <si>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</si>
  <si>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</si>
  <si>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</si>
  <si>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</si>
  <si>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</si>
  <si>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</si>
  <si>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</si>
  <si>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</si>
  <si>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</si>
  <si>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</si>
  <si>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</si>
  <si>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</si>
  <si>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</si>
  <si>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</si>
  <si>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</si>
  <si>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</si>
  <si>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</si>
  <si>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</si>
  <si>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</si>
  <si>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</si>
  <si>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</si>
  <si>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</si>
  <si>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</si>
  <si>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</si>
  <si>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</si>
  <si>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</si>
  <si>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</si>
  <si>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</si>
  <si>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9  ул. Гагарина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</si>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</sst>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R123">
            <v>86774.81711039999</v>
          </cell>
        </row>
        <row r="124">
          <cell r="ER124">
            <v>147251.32865279997</v>
          </cell>
        </row>
        <row r="125">
          <cell r="ER125">
            <v>23045.36256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PageLayoutView="0" workbookViewId="0" topLeftCell="A1">
      <selection activeCell="N17" sqref="N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8.140625" style="3" hidden="1" customWidth="1"/>
    <col min="8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5" t="s">
        <v>380</v>
      </c>
      <c r="B2" s="45"/>
      <c r="C2" s="45"/>
      <c r="D2" s="45"/>
      <c r="E2" s="1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4" t="s">
        <v>106</v>
      </c>
      <c r="B8" s="44"/>
      <c r="C8" s="44"/>
      <c r="D8" s="44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5280.61</v>
      </c>
    </row>
    <row r="11" spans="1:4" ht="15">
      <c r="A11" s="7" t="s">
        <v>78</v>
      </c>
      <c r="B11" s="8" t="s">
        <v>79</v>
      </c>
      <c r="C11" s="8" t="s">
        <v>76</v>
      </c>
      <c r="D11" s="8">
        <v>26472.77</v>
      </c>
    </row>
    <row r="12" spans="1:4" ht="30.75">
      <c r="A12" s="7" t="s">
        <v>80</v>
      </c>
      <c r="B12" s="8" t="s">
        <v>81</v>
      </c>
      <c r="C12" s="8" t="s">
        <v>76</v>
      </c>
      <c r="D12" s="41">
        <f>D13+D14+D15</f>
        <v>257071.50832319996</v>
      </c>
    </row>
    <row r="13" spans="1:4" ht="15">
      <c r="A13" s="7" t="s">
        <v>97</v>
      </c>
      <c r="B13" s="10" t="s">
        <v>82</v>
      </c>
      <c r="C13" s="8" t="s">
        <v>76</v>
      </c>
      <c r="D13" s="41">
        <f>'[1]гук(2016)'!$ER$124</f>
        <v>147251.32865279997</v>
      </c>
    </row>
    <row r="14" spans="1:4" ht="15">
      <c r="A14" s="7" t="s">
        <v>98</v>
      </c>
      <c r="B14" s="10" t="s">
        <v>83</v>
      </c>
      <c r="C14" s="8" t="s">
        <v>76</v>
      </c>
      <c r="D14" s="41">
        <f>'[1]гук(2016)'!$ER$123</f>
        <v>86774.81711039999</v>
      </c>
    </row>
    <row r="15" spans="1:4" ht="15">
      <c r="A15" s="7" t="s">
        <v>99</v>
      </c>
      <c r="B15" s="10" t="s">
        <v>84</v>
      </c>
      <c r="C15" s="8" t="s">
        <v>76</v>
      </c>
      <c r="D15" s="41">
        <f>'[1]гук(2016)'!$ER$125</f>
        <v>23045.36256</v>
      </c>
    </row>
    <row r="16" spans="1:4" ht="15">
      <c r="A16" s="10" t="s">
        <v>85</v>
      </c>
      <c r="B16" s="10" t="s">
        <v>86</v>
      </c>
      <c r="C16" s="10" t="s">
        <v>76</v>
      </c>
      <c r="D16" s="42">
        <f>D12-D25+D252</f>
        <v>193279.00832319996</v>
      </c>
    </row>
    <row r="17" spans="1:4" ht="30.75">
      <c r="A17" s="10" t="s">
        <v>62</v>
      </c>
      <c r="B17" s="10" t="s">
        <v>100</v>
      </c>
      <c r="C17" s="10" t="s">
        <v>76</v>
      </c>
      <c r="D17" s="42">
        <f>D16</f>
        <v>193279.00832319996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10">
        <f>D16+D10</f>
        <v>198559.61832319995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D16-D247+D10</f>
        <v>878.2923231999584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40287.29</v>
      </c>
      <c r="E25" s="1">
        <f>D12-(D16+D10)+D252-D24+D11</f>
        <v>60601.15767680005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16643.66</v>
      </c>
      <c r="E28" s="17">
        <v>16643.66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10.619997447677386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0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0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342</v>
      </c>
      <c r="B47" s="9" t="s">
        <v>109</v>
      </c>
      <c r="C47" s="9" t="s">
        <v>70</v>
      </c>
      <c r="D47" s="9" t="s">
        <v>16</v>
      </c>
      <c r="E47" s="12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345</v>
      </c>
      <c r="B50" s="9" t="s">
        <v>111</v>
      </c>
      <c r="C50" s="9" t="s">
        <v>76</v>
      </c>
      <c r="D50" s="32">
        <f>E47/E2</f>
        <v>0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11533.46</v>
      </c>
      <c r="E60" s="12">
        <v>11533.46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7.359277692700356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379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31">
        <f>E65</f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379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33">
        <f>E65/E2</f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23045.36</v>
      </c>
      <c r="E72" s="12">
        <v>23045.36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14.704798366513527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6434.81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6434.81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4.1059277692700356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f>1432.09+853.01</f>
        <v>2285.1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2285.1</v>
      </c>
      <c r="E84" s="12"/>
      <c r="F84" s="13">
        <v>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285.6375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47783.25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15958.67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10.182918580908627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31824.58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20.30664880040837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31">
        <f>E101+E105</f>
        <v>120.64</v>
      </c>
      <c r="E100" s="12"/>
      <c r="F100" s="9">
        <v>335.1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3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v>0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120.64</v>
      </c>
      <c r="F105" s="9">
        <f>F100</f>
        <v>335.1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0.36001193673530285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35356.22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183.77+383.65</f>
        <v>567.42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0.3620597243491577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2242.66+957.97+435.15</f>
        <v>3635.78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2.319920877998979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102.45+729.73</f>
        <v>832.1800000000001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0.5309979581419092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289.62+10265</f>
        <v>10554.62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6.734698825931598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6362.58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4.059839203675344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2668.94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1.7029989790709545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1935.49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1.2349987238386932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1130.89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0.7215990301174069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v>1070.08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355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357</v>
      </c>
      <c r="B146" s="9" t="s">
        <v>111</v>
      </c>
      <c r="C146" s="9" t="s">
        <v>76</v>
      </c>
      <c r="D146" s="33">
        <f>E143/E2</f>
        <v>0.6827973455844818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361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f>1946.72+1684.3</f>
        <v>3631.02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365</v>
      </c>
      <c r="B158" s="9" t="s">
        <v>111</v>
      </c>
      <c r="C158" s="9" t="s">
        <v>76</v>
      </c>
      <c r="D158" s="33">
        <f>E155/E2</f>
        <v>2.316883614088821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/>
      <c r="B159" s="9" t="s">
        <v>109</v>
      </c>
      <c r="C159" s="9" t="s">
        <v>70</v>
      </c>
      <c r="D159" s="33" t="s">
        <v>376</v>
      </c>
      <c r="E159" s="12">
        <v>1251.22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1716</v>
      </c>
      <c r="F163" s="39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4" customFormat="1" ht="15">
      <c r="A164" s="30" t="s">
        <v>367</v>
      </c>
      <c r="B164" s="9" t="s">
        <v>110</v>
      </c>
      <c r="C164" s="9" t="s">
        <v>70</v>
      </c>
      <c r="D164" s="9" t="s">
        <v>27</v>
      </c>
      <c r="E164" s="12"/>
      <c r="F164" s="3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4" customFormat="1" ht="15">
      <c r="A165" s="30" t="s">
        <v>368</v>
      </c>
      <c r="B165" s="9" t="s">
        <v>67</v>
      </c>
      <c r="C165" s="9" t="s">
        <v>70</v>
      </c>
      <c r="D165" s="9" t="s">
        <v>12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4" customFormat="1" ht="15">
      <c r="A166" s="30" t="s">
        <v>369</v>
      </c>
      <c r="B166" s="9" t="s">
        <v>111</v>
      </c>
      <c r="C166" s="9" t="s">
        <v>76</v>
      </c>
      <c r="D166" s="33">
        <f>E163/E2</f>
        <v>1.0949464012251149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4" customFormat="1" ht="46.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220</v>
      </c>
      <c r="B168" s="9" t="s">
        <v>108</v>
      </c>
      <c r="C168" s="9" t="s">
        <v>76</v>
      </c>
      <c r="D168" s="31">
        <f>E169+E173+E177+E181+E185+E189+E193+E197+E201</f>
        <v>43502.606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1145.43+13004.57+2148.426</f>
        <v>16298.426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 t="s">
        <v>224</v>
      </c>
      <c r="B172" s="9" t="s">
        <v>111</v>
      </c>
      <c r="C172" s="9" t="s">
        <v>76</v>
      </c>
      <c r="D172" s="33">
        <f>E169</f>
        <v>16298.426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 t="s">
        <v>225</v>
      </c>
      <c r="B173" s="9" t="s">
        <v>109</v>
      </c>
      <c r="C173" s="9" t="s">
        <v>70</v>
      </c>
      <c r="D173" s="9" t="s">
        <v>44</v>
      </c>
      <c r="E173" s="12">
        <v>415.02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 t="s">
        <v>226</v>
      </c>
      <c r="B174" s="9" t="s">
        <v>110</v>
      </c>
      <c r="C174" s="9" t="s">
        <v>70</v>
      </c>
      <c r="D174" s="9" t="s">
        <v>27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 t="s">
        <v>227</v>
      </c>
      <c r="B175" s="9" t="s">
        <v>67</v>
      </c>
      <c r="C175" s="9" t="s">
        <v>70</v>
      </c>
      <c r="D175" s="9" t="s">
        <v>12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 t="s">
        <v>228</v>
      </c>
      <c r="B176" s="9" t="s">
        <v>111</v>
      </c>
      <c r="C176" s="9" t="s">
        <v>76</v>
      </c>
      <c r="D176" s="33">
        <f>E173/E2</f>
        <v>0.2648162327718223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 t="s">
        <v>229</v>
      </c>
      <c r="B177" s="9" t="s">
        <v>109</v>
      </c>
      <c r="C177" s="9" t="s">
        <v>70</v>
      </c>
      <c r="D177" s="9" t="s">
        <v>45</v>
      </c>
      <c r="E177" s="12">
        <v>5841.26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230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">
      <c r="A179" s="30" t="s">
        <v>231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232</v>
      </c>
      <c r="B180" s="9" t="s">
        <v>111</v>
      </c>
      <c r="C180" s="9" t="s">
        <v>76</v>
      </c>
      <c r="D180" s="33">
        <f>E177/E2</f>
        <v>3.7271949974476772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0.75">
      <c r="A181" s="30" t="s">
        <v>233</v>
      </c>
      <c r="B181" s="9" t="s">
        <v>109</v>
      </c>
      <c r="C181" s="9" t="s">
        <v>70</v>
      </c>
      <c r="D181" s="9" t="s">
        <v>46</v>
      </c>
      <c r="E181" s="12">
        <v>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234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235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236</v>
      </c>
      <c r="B184" s="9" t="s">
        <v>111</v>
      </c>
      <c r="C184" s="9" t="s">
        <v>76</v>
      </c>
      <c r="D184" s="33">
        <f>E181/E2</f>
        <v>0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237</v>
      </c>
      <c r="B185" s="9" t="s">
        <v>109</v>
      </c>
      <c r="C185" s="9" t="s">
        <v>70</v>
      </c>
      <c r="D185" s="9" t="s">
        <v>324</v>
      </c>
      <c r="E185" s="12">
        <f>41.7+57.11</f>
        <v>98.81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238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240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241</v>
      </c>
      <c r="B188" s="9" t="s">
        <v>111</v>
      </c>
      <c r="C188" s="9" t="s">
        <v>76</v>
      </c>
      <c r="D188" s="33">
        <f>E185/E2</f>
        <v>0.06304874936191934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242</v>
      </c>
      <c r="B189" s="9" t="s">
        <v>109</v>
      </c>
      <c r="C189" s="9" t="s">
        <v>70</v>
      </c>
      <c r="D189" s="9" t="s">
        <v>47</v>
      </c>
      <c r="E189" s="12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239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243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244</v>
      </c>
      <c r="B192" s="9" t="s">
        <v>111</v>
      </c>
      <c r="C192" s="9" t="s">
        <v>76</v>
      </c>
      <c r="D192" s="33">
        <f>E189/E2</f>
        <v>0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 t="s">
        <v>245</v>
      </c>
      <c r="B193" s="9" t="s">
        <v>109</v>
      </c>
      <c r="C193" s="9" t="s">
        <v>70</v>
      </c>
      <c r="D193" s="9" t="s">
        <v>48</v>
      </c>
      <c r="E193" s="12">
        <v>230.83</v>
      </c>
      <c r="F193" s="13" t="s">
        <v>332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246</v>
      </c>
      <c r="B194" s="9" t="s">
        <v>110</v>
      </c>
      <c r="C194" s="9" t="s">
        <v>70</v>
      </c>
      <c r="D194" s="9" t="s">
        <v>27</v>
      </c>
      <c r="E194" s="12"/>
      <c r="F194" s="13" t="s">
        <v>12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 t="s">
        <v>247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 t="s">
        <v>248</v>
      </c>
      <c r="B196" s="9" t="s">
        <v>111</v>
      </c>
      <c r="C196" s="9" t="s">
        <v>76</v>
      </c>
      <c r="D196" s="33">
        <f>E193/E2</f>
        <v>0.147288157223073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 t="s">
        <v>249</v>
      </c>
      <c r="B197" s="9" t="s">
        <v>109</v>
      </c>
      <c r="C197" s="9" t="s">
        <v>70</v>
      </c>
      <c r="D197" s="9" t="s">
        <v>49</v>
      </c>
      <c r="E197" s="12">
        <f>2050.76+1015.7+1413.9+826.95+9420.2</f>
        <v>14727.510000000002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 t="s">
        <v>250</v>
      </c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 t="s">
        <v>251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 t="s">
        <v>252</v>
      </c>
      <c r="B200" s="9" t="s">
        <v>111</v>
      </c>
      <c r="C200" s="9" t="s">
        <v>76</v>
      </c>
      <c r="D200" s="33">
        <f>E197/E2</f>
        <v>9.397339203675346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/>
      <c r="B201" s="9" t="s">
        <v>109</v>
      </c>
      <c r="C201" s="9" t="s">
        <v>70</v>
      </c>
      <c r="D201" s="33" t="s">
        <v>377</v>
      </c>
      <c r="E201" s="12">
        <v>5890.75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/>
      <c r="B202" s="9" t="s">
        <v>110</v>
      </c>
      <c r="C202" s="9" t="s">
        <v>70</v>
      </c>
      <c r="D202" s="33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/>
      <c r="B203" s="9" t="s">
        <v>67</v>
      </c>
      <c r="C203" s="9" t="s">
        <v>70</v>
      </c>
      <c r="D203" s="33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/>
      <c r="B204" s="9" t="s">
        <v>111</v>
      </c>
      <c r="C204" s="9" t="s">
        <v>76</v>
      </c>
      <c r="D204" s="33">
        <f>E201/E2</f>
        <v>3.7587736089841757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46.5">
      <c r="A205" s="26" t="s">
        <v>287</v>
      </c>
      <c r="B205" s="27" t="s">
        <v>107</v>
      </c>
      <c r="C205" s="27" t="s">
        <v>70</v>
      </c>
      <c r="D205" s="27" t="s">
        <v>50</v>
      </c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7.25">
      <c r="A206" s="30" t="s">
        <v>253</v>
      </c>
      <c r="B206" s="9" t="s">
        <v>108</v>
      </c>
      <c r="C206" s="9" t="s">
        <v>76</v>
      </c>
      <c r="D206" s="31">
        <f>E207+E211+E215+E219+E223+E227+E231+E235+E239+E243</f>
        <v>10976.22</v>
      </c>
      <c r="E206" s="12"/>
      <c r="F206" s="36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0.75">
      <c r="A207" s="30" t="s">
        <v>254</v>
      </c>
      <c r="B207" s="9" t="s">
        <v>109</v>
      </c>
      <c r="C207" s="9" t="s">
        <v>70</v>
      </c>
      <c r="D207" s="9" t="s">
        <v>51</v>
      </c>
      <c r="E207" s="12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 t="s">
        <v>283</v>
      </c>
      <c r="B208" s="9" t="s">
        <v>110</v>
      </c>
      <c r="C208" s="9" t="s">
        <v>70</v>
      </c>
      <c r="D208" s="9" t="s">
        <v>27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">
      <c r="A209" s="30" t="s">
        <v>255</v>
      </c>
      <c r="B209" s="9" t="s">
        <v>67</v>
      </c>
      <c r="C209" s="9" t="s">
        <v>70</v>
      </c>
      <c r="D209" s="9" t="s">
        <v>12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">
      <c r="A210" s="30" t="s">
        <v>256</v>
      </c>
      <c r="B210" s="9" t="s">
        <v>111</v>
      </c>
      <c r="C210" s="9" t="s">
        <v>76</v>
      </c>
      <c r="D210" s="9">
        <v>0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0.75">
      <c r="A211" s="30" t="s">
        <v>257</v>
      </c>
      <c r="B211" s="9" t="s">
        <v>109</v>
      </c>
      <c r="C211" s="9" t="s">
        <v>70</v>
      </c>
      <c r="D211" s="9" t="s">
        <v>53</v>
      </c>
      <c r="E211" s="12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 t="s">
        <v>258</v>
      </c>
      <c r="B212" s="9" t="s">
        <v>110</v>
      </c>
      <c r="C212" s="9" t="s">
        <v>70</v>
      </c>
      <c r="D212" s="9" t="s">
        <v>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">
      <c r="A213" s="30" t="s">
        <v>259</v>
      </c>
      <c r="B213" s="9" t="s">
        <v>67</v>
      </c>
      <c r="C213" s="9" t="s">
        <v>70</v>
      </c>
      <c r="D213" s="9" t="s">
        <v>12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 t="s">
        <v>260</v>
      </c>
      <c r="B214" s="9" t="s">
        <v>111</v>
      </c>
      <c r="C214" s="9" t="s">
        <v>76</v>
      </c>
      <c r="D214" s="33">
        <f>E211/E2</f>
        <v>0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0.75">
      <c r="A215" s="30" t="s">
        <v>261</v>
      </c>
      <c r="B215" s="9" t="s">
        <v>109</v>
      </c>
      <c r="C215" s="9" t="s">
        <v>70</v>
      </c>
      <c r="D215" s="9" t="s">
        <v>52</v>
      </c>
      <c r="E215" s="12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 t="s">
        <v>262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">
      <c r="A217" s="30" t="s">
        <v>263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">
      <c r="A218" s="30" t="s">
        <v>264</v>
      </c>
      <c r="B218" s="9" t="s">
        <v>111</v>
      </c>
      <c r="C218" s="9" t="s">
        <v>76</v>
      </c>
      <c r="D218" s="33">
        <f>E215/E2</f>
        <v>0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0.75">
      <c r="A219" s="30" t="s">
        <v>265</v>
      </c>
      <c r="B219" s="9" t="s">
        <v>109</v>
      </c>
      <c r="C219" s="9" t="s">
        <v>70</v>
      </c>
      <c r="D219" s="9" t="s">
        <v>288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266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267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268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269</v>
      </c>
      <c r="B223" s="9" t="s">
        <v>109</v>
      </c>
      <c r="C223" s="9" t="s">
        <v>70</v>
      </c>
      <c r="D223" s="9" t="s">
        <v>338</v>
      </c>
      <c r="E223" s="12">
        <f>6619.62+3937.77</f>
        <v>10557.39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270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271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272</v>
      </c>
      <c r="B226" s="9" t="s">
        <v>111</v>
      </c>
      <c r="C226" s="9" t="s">
        <v>76</v>
      </c>
      <c r="D226" s="33">
        <f>E223/E2+E224/E2</f>
        <v>6.7364663093415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273</v>
      </c>
      <c r="B227" s="9" t="s">
        <v>109</v>
      </c>
      <c r="C227" s="9" t="s">
        <v>70</v>
      </c>
      <c r="D227" s="9" t="s">
        <v>1</v>
      </c>
      <c r="E227" s="12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274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275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276</v>
      </c>
      <c r="B230" s="9" t="s">
        <v>111</v>
      </c>
      <c r="C230" s="9" t="s">
        <v>76</v>
      </c>
      <c r="D230" s="33">
        <f>E227/E2</f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277</v>
      </c>
      <c r="B231" s="9" t="s">
        <v>109</v>
      </c>
      <c r="C231" s="9" t="s">
        <v>70</v>
      </c>
      <c r="D231" s="9" t="s">
        <v>0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278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279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280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282</v>
      </c>
      <c r="B235" s="9" t="s">
        <v>109</v>
      </c>
      <c r="C235" s="9" t="s">
        <v>70</v>
      </c>
      <c r="D235" s="9" t="s">
        <v>54</v>
      </c>
      <c r="E235" s="12">
        <v>418.83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284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285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286</v>
      </c>
      <c r="B238" s="9" t="s">
        <v>111</v>
      </c>
      <c r="C238" s="9" t="s">
        <v>76</v>
      </c>
      <c r="D238" s="33">
        <f>E235/E2</f>
        <v>0.26724732006125573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289</v>
      </c>
      <c r="B239" s="9" t="s">
        <v>109</v>
      </c>
      <c r="C239" s="9" t="s">
        <v>70</v>
      </c>
      <c r="D239" s="9" t="s">
        <v>55</v>
      </c>
      <c r="E239" s="12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290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291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292</v>
      </c>
      <c r="B242" s="9" t="s">
        <v>111</v>
      </c>
      <c r="C242" s="9" t="s">
        <v>76</v>
      </c>
      <c r="D242" s="33">
        <f>E239/E2</f>
        <v>0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370</v>
      </c>
      <c r="B243" s="9" t="s">
        <v>109</v>
      </c>
      <c r="C243" s="9" t="s">
        <v>70</v>
      </c>
      <c r="D243" s="9" t="s">
        <v>56</v>
      </c>
      <c r="E243" s="12">
        <v>0</v>
      </c>
      <c r="F243" s="38" t="s">
        <v>333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4" customFormat="1" ht="15">
      <c r="A244" s="30" t="s">
        <v>371</v>
      </c>
      <c r="B244" s="9" t="s">
        <v>110</v>
      </c>
      <c r="C244" s="9" t="s">
        <v>70</v>
      </c>
      <c r="D244" s="9" t="s">
        <v>27</v>
      </c>
      <c r="E244" s="12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4" customFormat="1" ht="15">
      <c r="A245" s="30" t="s">
        <v>372</v>
      </c>
      <c r="B245" s="9" t="s">
        <v>67</v>
      </c>
      <c r="C245" s="9" t="s">
        <v>70</v>
      </c>
      <c r="D245" s="9" t="s">
        <v>325</v>
      </c>
      <c r="E245" s="12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s="14" customFormat="1" ht="15">
      <c r="A246" s="30" t="s">
        <v>373</v>
      </c>
      <c r="B246" s="9" t="s">
        <v>111</v>
      </c>
      <c r="C246" s="9" t="s">
        <v>76</v>
      </c>
      <c r="D246" s="33">
        <f>E243/E2</f>
        <v>0</v>
      </c>
      <c r="E246" s="12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</row>
    <row r="247" spans="1:22" s="14" customFormat="1" ht="15">
      <c r="A247" s="30"/>
      <c r="B247" s="27" t="s">
        <v>281</v>
      </c>
      <c r="C247" s="9" t="s">
        <v>76</v>
      </c>
      <c r="D247" s="37">
        <f>SUM(D90,D28,D34,D60,D66,D72,D78,D84,D100,D110,D168,D206)</f>
        <v>197681.326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4" ht="15">
      <c r="A248" s="44" t="s">
        <v>293</v>
      </c>
      <c r="B248" s="44"/>
      <c r="C248" s="44"/>
      <c r="D248" s="44"/>
    </row>
    <row r="249" spans="1:4" ht="15">
      <c r="A249" s="7" t="s">
        <v>294</v>
      </c>
      <c r="B249" s="8" t="s">
        <v>295</v>
      </c>
      <c r="C249" s="8" t="s">
        <v>296</v>
      </c>
      <c r="D249" s="8">
        <v>4</v>
      </c>
    </row>
    <row r="250" spans="1:4" ht="15">
      <c r="A250" s="7" t="s">
        <v>297</v>
      </c>
      <c r="B250" s="8" t="s">
        <v>298</v>
      </c>
      <c r="C250" s="8" t="s">
        <v>296</v>
      </c>
      <c r="D250" s="8">
        <v>4</v>
      </c>
    </row>
    <row r="251" spans="1:4" ht="1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">
      <c r="A252" s="7" t="s">
        <v>301</v>
      </c>
      <c r="B252" s="8" t="s">
        <v>302</v>
      </c>
      <c r="C252" s="8" t="s">
        <v>76</v>
      </c>
      <c r="D252" s="8">
        <v>-23505.21</v>
      </c>
    </row>
    <row r="253" spans="1:4" ht="15">
      <c r="A253" s="44" t="s">
        <v>303</v>
      </c>
      <c r="B253" s="44"/>
      <c r="C253" s="44"/>
      <c r="D253" s="44"/>
    </row>
    <row r="254" spans="1:4" ht="1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">
      <c r="A260" s="44" t="s">
        <v>311</v>
      </c>
      <c r="B260" s="44"/>
      <c r="C260" s="44"/>
      <c r="D260" s="44"/>
    </row>
    <row r="261" spans="1:4" ht="1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">
      <c r="A265" s="44" t="s">
        <v>317</v>
      </c>
      <c r="B265" s="44"/>
      <c r="C265" s="44"/>
      <c r="D265" s="44"/>
    </row>
    <row r="266" spans="1:4" ht="15">
      <c r="A266" s="7" t="s">
        <v>318</v>
      </c>
      <c r="B266" s="8" t="s">
        <v>319</v>
      </c>
      <c r="C266" s="8" t="s">
        <v>296</v>
      </c>
      <c r="D266" s="8">
        <v>3</v>
      </c>
    </row>
    <row r="267" spans="1:4" ht="15">
      <c r="A267" s="7" t="s">
        <v>320</v>
      </c>
      <c r="B267" s="8" t="s">
        <v>321</v>
      </c>
      <c r="C267" s="8" t="s">
        <v>296</v>
      </c>
      <c r="D267" s="8">
        <v>4</v>
      </c>
    </row>
    <row r="268" spans="1:4" ht="30.75">
      <c r="A268" s="7" t="s">
        <v>322</v>
      </c>
      <c r="B268" s="8" t="s">
        <v>323</v>
      </c>
      <c r="C268" s="8" t="s">
        <v>76</v>
      </c>
      <c r="D268" s="8">
        <v>5933.85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2018-03-30T23:39:52Z</dcterms:modified>
  <cp:category/>
  <cp:version/>
  <cp:contentType/>
  <cp:contentStatus/>
</cp:coreProperties>
</file>