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<sst xmlns="http://schemas.openxmlformats.org/spreadsheetml/2006/main" count="959" uniqueCount="387">
  <si>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</si>
  <si>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</si>
  <si>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</si>
  <si>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</si>
  <si>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</si>
  <si>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</si>
  <si>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</si>
  <si>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</si>
  <si>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</si>
  <si>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</si>
  <si>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</si>
  <si>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</si>
  <si>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</si>
  <si>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</si>
  <si>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</si>
  <si>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</si>
  <si>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</si>
  <si>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</si>
  <si>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</si>
  <si>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</si>
  <si>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</si>
  <si>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</si>
  <si>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</si>
  <si>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</si>
  <si>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</si>
  <si>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</si>
  <si>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</si>
  <si>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</si>
  <si>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</si>
  <si>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</si>
  <si>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</si>
  <si>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</si>
  <si>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</si>
  <si>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</si>
  <si>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</si>
  <si>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</si>
  <si>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</si>
  <si>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</si>
  <si>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</si>
  <si>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</si>
  <si>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</si>
  <si>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</si>
  <si>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</si>
  <si>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</si>
  <si>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</si>
  <si>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</si>
  <si>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</si>
  <si>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</si>
  <si>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</si>
  <si>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</si>
  <si>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</si>
  <si>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</si>
  <si>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</si>
  <si>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</si>
  <si>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</si>
  <si>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</si>
  <si>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</si>
  <si>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</si>
  <si>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</si>
  <si>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</si>
  <si>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</si>
  <si>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</si>
  <si>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</si>
  <si>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</si>
  <si>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</si>
  <si>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</si>
  <si>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</si>
  <si>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</si>
  <si>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</si>
  <si>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</si>
  <si>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</si>
  <si>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</si>
  <si>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</si>
  <si>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</si>
  <si>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</si>
  <si>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</si>
  <si>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</si>
  <si>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</si>
  <si>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</si>
  <si>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</si>
  <si>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</si>
  <si>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</si>
  <si>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</si>
  <si>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</si>
  <si>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</si>
  <si>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</si>
  <si>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</si>
  <si>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</si>
  <si>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</si>
  <si>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</si>
  <si>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</si>
  <si>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</si>
  <si>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</si>
  <si>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</si>
  <si>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</si>
  <si>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</si>
  <si>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</si>
  <si>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</si>
  <si>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</si>
  <si>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</si>
  <si>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</si>
  <si>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</si>
  <si>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</si>
  <si>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</si>
  <si>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</si>
  <si>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</si>
  <si>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</si>
  <si>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</si>
  <si>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</si>
  <si>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</si>
  <si>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</si>
  <si>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</si>
  <si>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</si>
  <si>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</si>
  <si>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</si>
  <si>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</si>
  <si>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</si>
  <si>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</si>
  <si>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</si>
  <si>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</si>
  <si>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</si>
  <si>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</si>
  <si>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</si>
  <si>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</si>
  <si>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</si>
  <si>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</si>
  <si>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</si>
  <si>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</si>
  <si>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</si>
  <si>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</si>
  <si>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</si>
  <si>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</si>
  <si>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</si>
  <si>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</si>
  <si>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</si>
  <si>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</si>
  <si>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</si>
  <si>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</si>
  <si>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</si>
  <si>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</si>
  <si>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</si>
  <si>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</si>
  <si>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</si>
  <si>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</si>
  <si>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</si>
  <si>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</si>
  <si>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</si>
  <si>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</si>
  <si>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</si>
  <si>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</si>
  <si>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</si>
  <si>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</si>
  <si>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</si>
  <si>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</si>
  <si>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</si>
  <si>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</si>
  <si>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</si>
  <si>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</si>
  <si>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</si>
  <si>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</si>
  <si>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</si>
  <si>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</si>
  <si>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</si>
  <si>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</si>
  <si>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</si>
  <si>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</si>
  <si>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</si>
  <si>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</si>
  <si>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</si>
  <si>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</si>
  <si>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</si>
  <si>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</si>
  <si>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</si>
  <si>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</si>
  <si>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</si>
  <si>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</si>
  <si>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</si>
  <si>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</si>
  <si>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</si>
  <si>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</si>
  <si>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</si>
  <si>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</si>
  <si>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</si>
  <si>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</si>
  <si>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</si>
  <si>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</si>
  <si>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</si>
  <si>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</si>
  <si>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</si>
  <si>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</si>
  <si>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</si>
  <si>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</si>
  <si>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</si>
  <si>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</si>
  <si>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</si>
  <si>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</si>
  <si>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</si>
  <si>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</si>
  <si>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</si>
  <si>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</si>
  <si>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</si>
  <si>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</si>
  <si>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</si>
  <si>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</si>
  <si>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</si>
  <si>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</si>
  <si>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</si>
  <si>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</si>
  <si>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</si>
  <si>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</si>
  <si>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</si>
  <si>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</si>
  <si>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</si>
  <si>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</si>
  <si>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</si>
  <si>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</si>
  <si>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</si>
  <si>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</si>
  <si>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</si>
  <si>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</si>
  <si>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</si>
  <si>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</si>
  <si>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</si>
  <si>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</si>
  <si>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</si>
  <si>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</si>
  <si>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</si>
  <si>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</si>
  <si>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</si>
  <si>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</si>
  <si>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</si>
  <si>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</si>
  <si>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</si>
  <si>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</si>
  <si>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</si>
  <si>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</si>
  <si>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</si>
  <si>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</si>
  <si>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</si>
  <si>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</si>
  <si>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</si>
  <si>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</si>
  <si>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</si>
  <si>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</si>
  <si>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</si>
  <si>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</si>
  <si>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</si>
  <si>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</si>
  <si>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</si>
  <si>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</si>
  <si>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</si>
  <si>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</si>
  <si>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</si>
  <si>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</si>
  <si>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</si>
  <si>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</si>
  <si>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</si>
  <si>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</si>
  <si>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</si>
  <si>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</si>
  <si>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</si>
  <si>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</si>
  <si>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</si>
  <si>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</si>
  <si>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</si>
  <si>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</si>
  <si>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</si>
  <si>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</si>
  <si>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</si>
  <si>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</si>
  <si>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</si>
  <si>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</si>
  <si>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</si>
  <si>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</si>
  <si>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</si>
  <si>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</si>
  <si>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</si>
  <si>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</si>
  <si>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</si>
  <si>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</si>
  <si>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</si>
  <si>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</si>
  <si>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</si>
  <si>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</si>
  <si>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</si>
  <si>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</si>
  <si>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</si>
  <si>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</si>
  <si>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</si>
  <si>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</si>
  <si>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</si>
  <si>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</si>
  <si>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</si>
  <si>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</si>
  <si>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</si>
  <si>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</si>
  <si>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</si>
  <si>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</si>
  <si>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</si>
  <si>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</si>
  <si>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</si>
  <si>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</si>
  <si>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</si>
  <si>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</si>
  <si>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</si>
  <si>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</si>
  <si>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</si>
  <si>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</si>
  <si>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</si>
  <si>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</si>
  <si>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</si>
  <si>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</si>
  <si>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</si>
  <si>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</si>
  <si>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</si>
  <si>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</si>
  <si>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</si>
  <si>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</si>
  <si>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</si>
  <si>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</si>
  <si>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</si>
  <si>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</si>
  <si>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</si>
  <si>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</si>
  <si>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</si>
  <si>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</si>
  <si>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</si>
  <si>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</si>
  <si>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</si>
  <si>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</si>
  <si>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</si>
  <si>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</si>
  <si>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</si>
  <si>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</si>
  <si>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</si>
  <si>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</si>
  <si>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</si>
  <si>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</si>
  <si>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</si>
  <si>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</si>
  <si>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</si>
  <si>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</si>
  <si>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</si>
  <si>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</si>
  <si>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</si>
  <si>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</si>
  <si>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</si>
  <si>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</si>
  <si>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</si>
  <si>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</si>
  <si>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</si>
  <si>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</si>
  <si>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</si>
  <si>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</si>
  <si>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</si>
  <si>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</si>
  <si>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</si>
  <si>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</si>
  <si>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</si>
  <si>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</si>
  <si>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</si>
  <si>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</si>
  <si>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</si>
  <si>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</si>
  <si>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</si>
  <si>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</si>
  <si>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</si>
  <si>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</si>
  <si>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</si>
  <si>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</si>
  <si>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</si>
  <si>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</si>
  <si>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</si>
  <si>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</si>
  <si>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</si>
  <si>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</si>
  <si>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</si>
  <si>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</si>
  <si>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</si>
  <si>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</si>
  <si>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</si>
  <si>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</si>
  <si>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8  ул. Гагарина                        в г. Липецке</t>
  </si>
  <si>
    <t>31.03.2018 г.</t>
  </si>
  <si>
    <t>01.01.2017 г.</t>
  </si>
  <si>
    <t>31.12.2017 г.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</si>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</sst>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CN123">
            <v>235392.82631999996</v>
          </cell>
        </row>
        <row r="124">
          <cell r="CN124">
            <v>359531.25035040005</v>
          </cell>
        </row>
        <row r="125">
          <cell r="CN125">
            <v>62642.448000000004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B150">
      <selection activeCell="E111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382</v>
      </c>
      <c r="B2" s="44"/>
      <c r="C2" s="44"/>
      <c r="D2" s="44"/>
      <c r="E2" s="1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-128085.95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30931.39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657566.5246704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'[1]гук(2016)'!$CN$124</f>
        <v>359531.25035040005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'[1]гук(2016)'!$CN$123</f>
        <v>235392.82631999996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'[1]гук(2016)'!$CN$125</f>
        <v>62642.448000000004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452961.17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452961.17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324875.22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450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D16-D251+D10</f>
        <v>-90502.276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v>36290.67</v>
      </c>
      <c r="E25" s="1">
        <f>D12-(D16+D10)+D256-D24+D11</f>
        <v>448307.6506704</v>
      </c>
    </row>
    <row r="26" spans="1:22" s="14" customFormat="1" ht="35.25" customHeight="1">
      <c r="A26" s="45" t="s">
        <v>105</v>
      </c>
      <c r="B26" s="45"/>
      <c r="C26" s="45"/>
      <c r="D26" s="4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28271.5</v>
      </c>
      <c r="E28" s="17">
        <v>28271.5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6.63650234741784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119</v>
      </c>
      <c r="B34" s="9" t="s">
        <v>108</v>
      </c>
      <c r="C34" s="9" t="s">
        <v>76</v>
      </c>
      <c r="D34" s="31">
        <f>E35+E39+E43+E47+E51+E55</f>
        <v>45648.34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0" t="s">
        <v>120</v>
      </c>
      <c r="B35" s="9" t="s">
        <v>109</v>
      </c>
      <c r="C35" s="9" t="s">
        <v>70</v>
      </c>
      <c r="D35" s="9" t="s">
        <v>14</v>
      </c>
      <c r="E35" s="12">
        <v>2300.4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0" t="s">
        <v>123</v>
      </c>
      <c r="B38" s="9" t="s">
        <v>111</v>
      </c>
      <c r="C38" s="9" t="s">
        <v>76</v>
      </c>
      <c r="D38" s="32">
        <f>E35/E2</f>
        <v>0.54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1318.9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0" t="s">
        <v>127</v>
      </c>
      <c r="B42" s="9" t="s">
        <v>111</v>
      </c>
      <c r="C42" s="9" t="s">
        <v>76</v>
      </c>
      <c r="D42" s="32">
        <f>E39/E2</f>
        <v>0.3096009389671362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12094.14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0" t="s">
        <v>131</v>
      </c>
      <c r="B46" s="9" t="s">
        <v>111</v>
      </c>
      <c r="C46" s="9" t="s">
        <v>76</v>
      </c>
      <c r="D46" s="31">
        <f>E43/E2</f>
        <v>2.839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0" t="s">
        <v>342</v>
      </c>
      <c r="B47" s="9" t="s">
        <v>109</v>
      </c>
      <c r="C47" s="9" t="s">
        <v>70</v>
      </c>
      <c r="D47" s="9" t="s">
        <v>16</v>
      </c>
      <c r="E47" s="12">
        <v>29934.9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0" t="s">
        <v>345</v>
      </c>
      <c r="B50" s="9" t="s">
        <v>111</v>
      </c>
      <c r="C50" s="9" t="s">
        <v>76</v>
      </c>
      <c r="D50" s="32">
        <f>E47/E2</f>
        <v>7.026971830985916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133</v>
      </c>
      <c r="B60" s="9" t="s">
        <v>108</v>
      </c>
      <c r="C60" s="9" t="s">
        <v>76</v>
      </c>
      <c r="D60" s="31">
        <f>E60</f>
        <v>21873.47</v>
      </c>
      <c r="E60" s="12">
        <v>21873.47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0" t="s">
        <v>137</v>
      </c>
      <c r="B64" s="9" t="s">
        <v>111</v>
      </c>
      <c r="C64" s="9" t="s">
        <v>76</v>
      </c>
      <c r="D64" s="33">
        <f>E60/E2</f>
        <v>5.134617370892019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.75">
      <c r="A65" s="26" t="s">
        <v>138</v>
      </c>
      <c r="B65" s="27" t="s">
        <v>107</v>
      </c>
      <c r="C65" s="27" t="s">
        <v>70</v>
      </c>
      <c r="D65" s="27" t="s">
        <v>381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.7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0" t="s">
        <v>140</v>
      </c>
      <c r="B67" s="9" t="s">
        <v>109</v>
      </c>
      <c r="C67" s="9" t="s">
        <v>70</v>
      </c>
      <c r="D67" s="9" t="s">
        <v>381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.7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.75">
      <c r="A72" s="30" t="s">
        <v>145</v>
      </c>
      <c r="B72" s="9" t="s">
        <v>108</v>
      </c>
      <c r="C72" s="9" t="s">
        <v>76</v>
      </c>
      <c r="D72" s="31">
        <f>E72</f>
        <v>62642.45</v>
      </c>
      <c r="E72" s="12">
        <v>62642.45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0" t="s">
        <v>149</v>
      </c>
      <c r="B76" s="9" t="s">
        <v>111</v>
      </c>
      <c r="C76" s="9" t="s">
        <v>76</v>
      </c>
      <c r="D76" s="33">
        <f>E72/E2</f>
        <v>14.704800469483567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1.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.75">
      <c r="A78" s="30" t="s">
        <v>152</v>
      </c>
      <c r="B78" s="9" t="s">
        <v>108</v>
      </c>
      <c r="C78" s="9" t="s">
        <v>76</v>
      </c>
      <c r="D78" s="9">
        <f>E79</f>
        <v>11069.36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0" t="s">
        <v>153</v>
      </c>
      <c r="B79" s="9" t="s">
        <v>109</v>
      </c>
      <c r="C79" s="9" t="s">
        <v>70</v>
      </c>
      <c r="D79" s="9" t="s">
        <v>57</v>
      </c>
      <c r="E79" s="12">
        <v>11069.36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0" t="s">
        <v>156</v>
      </c>
      <c r="B82" s="9" t="s">
        <v>111</v>
      </c>
      <c r="C82" s="9" t="s">
        <v>76</v>
      </c>
      <c r="D82" s="33">
        <f>E79/E2</f>
        <v>2.5984413145539906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1.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f>990.61+3263.69</f>
        <v>4254.3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.75">
      <c r="A84" s="30" t="s">
        <v>159</v>
      </c>
      <c r="B84" s="9" t="s">
        <v>108</v>
      </c>
      <c r="C84" s="9" t="s">
        <v>76</v>
      </c>
      <c r="D84" s="9">
        <f>E83</f>
        <v>4254.3</v>
      </c>
      <c r="E84" s="12"/>
      <c r="F84" s="13">
        <v>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30" t="s">
        <v>163</v>
      </c>
      <c r="B88" s="9" t="s">
        <v>111</v>
      </c>
      <c r="C88" s="9" t="s">
        <v>76</v>
      </c>
      <c r="D88" s="33">
        <f>E83/F84</f>
        <v>531.7875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.7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.75">
      <c r="A90" s="30" t="s">
        <v>165</v>
      </c>
      <c r="B90" s="9" t="s">
        <v>108</v>
      </c>
      <c r="C90" s="9" t="s">
        <v>76</v>
      </c>
      <c r="D90" s="9">
        <f>E91+E95</f>
        <v>103755.67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30" t="s">
        <v>166</v>
      </c>
      <c r="B91" s="9" t="s">
        <v>109</v>
      </c>
      <c r="C91" s="9" t="s">
        <v>70</v>
      </c>
      <c r="D91" s="9" t="s">
        <v>6</v>
      </c>
      <c r="E91" s="12">
        <v>43379.24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0" t="s">
        <v>169</v>
      </c>
      <c r="B94" s="9" t="s">
        <v>111</v>
      </c>
      <c r="C94" s="9" t="s">
        <v>76</v>
      </c>
      <c r="D94" s="33">
        <f>E91/E2</f>
        <v>10.182920187793426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30" t="s">
        <v>170</v>
      </c>
      <c r="B95" s="9" t="s">
        <v>109</v>
      </c>
      <c r="C95" s="9" t="s">
        <v>70</v>
      </c>
      <c r="D95" s="9" t="s">
        <v>5</v>
      </c>
      <c r="E95" s="12">
        <v>60376.43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0" t="s">
        <v>173</v>
      </c>
      <c r="B98" s="9" t="s">
        <v>111</v>
      </c>
      <c r="C98" s="9" t="s">
        <v>76</v>
      </c>
      <c r="D98" s="33">
        <f>E95/E2</f>
        <v>14.17287089201878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7.2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.75">
      <c r="A100" s="30" t="s">
        <v>176</v>
      </c>
      <c r="B100" s="9" t="s">
        <v>108</v>
      </c>
      <c r="C100" s="9" t="s">
        <v>76</v>
      </c>
      <c r="D100" s="9">
        <f>E101+E105</f>
        <v>261.43</v>
      </c>
      <c r="E100" s="12"/>
      <c r="F100" s="9">
        <v>726.2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2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30" t="s">
        <v>180</v>
      </c>
      <c r="B104" s="9" t="s">
        <v>111</v>
      </c>
      <c r="C104" s="9" t="s">
        <v>76</v>
      </c>
      <c r="D104" s="33">
        <f>E101/F100</f>
        <v>0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261.43</v>
      </c>
      <c r="F105" s="9">
        <f>F100</f>
        <v>726.2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0" t="s">
        <v>184</v>
      </c>
      <c r="B108" s="9" t="s">
        <v>111</v>
      </c>
      <c r="C108" s="9" t="s">
        <v>76</v>
      </c>
      <c r="D108" s="33">
        <f>E105/F105</f>
        <v>0.35999724593775817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3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.7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E111+E115+E119+E123+E127+E131+E135+E139+E143+E147+E151+E155+E163+E159+E164</f>
        <v>111689.15000000002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799.6+736.26</f>
        <v>1535.8600000000001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0" t="s">
        <v>190</v>
      </c>
      <c r="B114" s="9" t="s">
        <v>111</v>
      </c>
      <c r="C114" s="9" t="s">
        <v>76</v>
      </c>
      <c r="D114" s="33">
        <f>E111/E2</f>
        <v>0.3605305164319249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1182.83+6096.06</f>
        <v>7278.89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30" t="s">
        <v>194</v>
      </c>
      <c r="B118" s="9" t="s">
        <v>111</v>
      </c>
      <c r="C118" s="9" t="s">
        <v>76</v>
      </c>
      <c r="D118" s="33">
        <f>E115/E2</f>
        <v>1.7086596244131456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135.04+2423.09</f>
        <v>2558.13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30" t="s">
        <v>198</v>
      </c>
      <c r="B122" s="9" t="s">
        <v>111</v>
      </c>
      <c r="C122" s="9" t="s">
        <v>76</v>
      </c>
      <c r="D122" s="33">
        <f>E119/E2</f>
        <v>0.6005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118+40914.22</f>
        <v>41032.22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0" t="s">
        <v>202</v>
      </c>
      <c r="B126" s="9" t="s">
        <v>111</v>
      </c>
      <c r="C126" s="9" t="s">
        <v>76</v>
      </c>
      <c r="D126" s="33">
        <f>E123/E2</f>
        <v>9.631976525821596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22575.69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30" t="s">
        <v>206</v>
      </c>
      <c r="B130" s="9" t="s">
        <v>111</v>
      </c>
      <c r="C130" s="9" t="s">
        <v>76</v>
      </c>
      <c r="D130" s="33">
        <f>E127/E2</f>
        <v>5.299457746478873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7254.78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30" t="s">
        <v>210</v>
      </c>
      <c r="B134" s="9" t="s">
        <v>111</v>
      </c>
      <c r="C134" s="9" t="s">
        <v>76</v>
      </c>
      <c r="D134" s="33">
        <f>E131/E2</f>
        <v>1.7029999999999998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5261.1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0" t="s">
        <v>214</v>
      </c>
      <c r="B138" s="9" t="s">
        <v>111</v>
      </c>
      <c r="C138" s="9" t="s">
        <v>76</v>
      </c>
      <c r="D138" s="33">
        <f>E135/E2</f>
        <v>1.235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3074.02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0" t="s">
        <v>218</v>
      </c>
      <c r="B142" s="9" t="s">
        <v>111</v>
      </c>
      <c r="C142" s="9" t="s">
        <v>76</v>
      </c>
      <c r="D142" s="33">
        <f>E139/E2</f>
        <v>0.7216009389671362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v>1454.36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30" t="s">
        <v>355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0" t="s">
        <v>357</v>
      </c>
      <c r="B146" s="9" t="s">
        <v>111</v>
      </c>
      <c r="C146" s="9" t="s">
        <v>76</v>
      </c>
      <c r="D146" s="33">
        <f>E143/E2</f>
        <v>0.3413990610328638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30" t="s">
        <v>361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v>426.46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0" t="s">
        <v>365</v>
      </c>
      <c r="B158" s="9" t="s">
        <v>111</v>
      </c>
      <c r="C158" s="9" t="s">
        <v>76</v>
      </c>
      <c r="D158" s="33">
        <f>E155/E2</f>
        <v>0.10010798122065727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0"/>
      <c r="B159" s="9" t="s">
        <v>109</v>
      </c>
      <c r="C159" s="9" t="s">
        <v>70</v>
      </c>
      <c r="D159" s="33" t="s">
        <v>376</v>
      </c>
      <c r="E159" s="12">
        <v>271.97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373</v>
      </c>
      <c r="F163" s="39">
        <v>1.08114</v>
      </c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4" customFormat="1" ht="15.75">
      <c r="A164" s="30" t="s">
        <v>367</v>
      </c>
      <c r="B164" s="9" t="s">
        <v>110</v>
      </c>
      <c r="C164" s="9" t="s">
        <v>70</v>
      </c>
      <c r="D164" s="9" t="s">
        <v>27</v>
      </c>
      <c r="E164" s="12">
        <v>18592.67</v>
      </c>
      <c r="F164" s="3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4" customFormat="1" ht="15.75">
      <c r="A165" s="30" t="s">
        <v>368</v>
      </c>
      <c r="B165" s="9" t="s">
        <v>67</v>
      </c>
      <c r="C165" s="9" t="s">
        <v>70</v>
      </c>
      <c r="D165" s="9" t="s">
        <v>386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4" customFormat="1" ht="15.75">
      <c r="A166" s="30" t="s">
        <v>369</v>
      </c>
      <c r="B166" s="9" t="s">
        <v>111</v>
      </c>
      <c r="C166" s="9" t="s">
        <v>76</v>
      </c>
      <c r="D166" s="33">
        <f>E163/E2+E164/F163</f>
        <v>17197.370056789296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4" customFormat="1" ht="47.2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0" t="s">
        <v>220</v>
      </c>
      <c r="B168" s="9" t="s">
        <v>108</v>
      </c>
      <c r="C168" s="9" t="s">
        <v>76</v>
      </c>
      <c r="D168" s="31">
        <f>E169+E173+E177+E181+E185+E189+E193+E197+E201+E205</f>
        <v>25911.825999999997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30" t="s">
        <v>224</v>
      </c>
      <c r="B172" s="9" t="s">
        <v>111</v>
      </c>
      <c r="C172" s="9" t="s">
        <v>76</v>
      </c>
      <c r="D172" s="33">
        <f>E169</f>
        <v>2148.426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30"/>
      <c r="B173" s="9" t="s">
        <v>109</v>
      </c>
      <c r="C173" s="9" t="s">
        <v>70</v>
      </c>
      <c r="D173" s="9" t="s">
        <v>380</v>
      </c>
      <c r="E173" s="12">
        <f>1044.3</f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0"/>
      <c r="B176" s="9" t="s">
        <v>111</v>
      </c>
      <c r="C176" s="9" t="s">
        <v>76</v>
      </c>
      <c r="D176" s="33">
        <f>E173</f>
        <v>1044.3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30" t="s">
        <v>225</v>
      </c>
      <c r="B177" s="9" t="s">
        <v>109</v>
      </c>
      <c r="C177" s="9" t="s">
        <v>70</v>
      </c>
      <c r="D177" s="9" t="s">
        <v>44</v>
      </c>
      <c r="E177" s="12">
        <f>147.95+3147.45</f>
        <v>3295.3999999999996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30" t="s">
        <v>226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30" t="s">
        <v>227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30" t="s">
        <v>228</v>
      </c>
      <c r="B180" s="9" t="s">
        <v>111</v>
      </c>
      <c r="C180" s="9" t="s">
        <v>76</v>
      </c>
      <c r="D180" s="33">
        <f>E177/E2</f>
        <v>0.7735680751173708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30" t="s">
        <v>229</v>
      </c>
      <c r="B181" s="9" t="s">
        <v>109</v>
      </c>
      <c r="C181" s="9" t="s">
        <v>70</v>
      </c>
      <c r="D181" s="9" t="s">
        <v>45</v>
      </c>
      <c r="E181" s="12">
        <v>5841.26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0" t="s">
        <v>230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30" t="s">
        <v>231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0" t="s">
        <v>232</v>
      </c>
      <c r="B184" s="9" t="s">
        <v>111</v>
      </c>
      <c r="C184" s="9" t="s">
        <v>76</v>
      </c>
      <c r="D184" s="33">
        <f>E181/E2</f>
        <v>1.37118779342723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30" t="s">
        <v>233</v>
      </c>
      <c r="B185" s="9" t="s">
        <v>109</v>
      </c>
      <c r="C185" s="9" t="s">
        <v>70</v>
      </c>
      <c r="D185" s="9" t="s">
        <v>46</v>
      </c>
      <c r="E185" s="12">
        <f>636.32+780.27</f>
        <v>1416.5900000000001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0" t="s">
        <v>234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30" t="s">
        <v>235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0" t="s">
        <v>236</v>
      </c>
      <c r="B188" s="9" t="s">
        <v>111</v>
      </c>
      <c r="C188" s="9" t="s">
        <v>76</v>
      </c>
      <c r="D188" s="33">
        <f>E185/E2</f>
        <v>0.33253286384976527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30" t="s">
        <v>237</v>
      </c>
      <c r="B189" s="9" t="s">
        <v>109</v>
      </c>
      <c r="C189" s="9" t="s">
        <v>70</v>
      </c>
      <c r="D189" s="9" t="s">
        <v>324</v>
      </c>
      <c r="E189" s="12">
        <f>719.73+1085.31+478.14</f>
        <v>2283.18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0" t="s">
        <v>238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30" t="s">
        <v>240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0" t="s">
        <v>241</v>
      </c>
      <c r="B192" s="9" t="s">
        <v>111</v>
      </c>
      <c r="C192" s="9" t="s">
        <v>76</v>
      </c>
      <c r="D192" s="33">
        <f>E189/E2</f>
        <v>0.5359577464788732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30" t="s">
        <v>242</v>
      </c>
      <c r="B193" s="9" t="s">
        <v>109</v>
      </c>
      <c r="C193" s="9" t="s">
        <v>70</v>
      </c>
      <c r="D193" s="9" t="s">
        <v>47</v>
      </c>
      <c r="E193" s="12">
        <f>165.06+1307.62</f>
        <v>1472.6799999999998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0" t="s">
        <v>239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30" t="s">
        <v>243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0" t="s">
        <v>244</v>
      </c>
      <c r="B196" s="9" t="s">
        <v>111</v>
      </c>
      <c r="C196" s="9" t="s">
        <v>76</v>
      </c>
      <c r="D196" s="33">
        <f>E193/E2</f>
        <v>0.3456995305164319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30" t="s">
        <v>245</v>
      </c>
      <c r="B197" s="9" t="s">
        <v>109</v>
      </c>
      <c r="C197" s="9" t="s">
        <v>70</v>
      </c>
      <c r="D197" s="9" t="s">
        <v>48</v>
      </c>
      <c r="E197" s="12">
        <v>229.69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0" t="s">
        <v>246</v>
      </c>
      <c r="B198" s="9" t="s">
        <v>110</v>
      </c>
      <c r="C198" s="9" t="s">
        <v>70</v>
      </c>
      <c r="D198" s="9" t="s">
        <v>27</v>
      </c>
      <c r="E198" s="12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30" t="s">
        <v>247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30" t="s">
        <v>248</v>
      </c>
      <c r="B200" s="9" t="s">
        <v>111</v>
      </c>
      <c r="C200" s="9" t="s">
        <v>76</v>
      </c>
      <c r="D200" s="33">
        <f>E197/E2</f>
        <v>0.053917840375586855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30" t="s">
        <v>249</v>
      </c>
      <c r="B201" s="9" t="s">
        <v>109</v>
      </c>
      <c r="C201" s="9" t="s">
        <v>70</v>
      </c>
      <c r="D201" s="9" t="s">
        <v>49</v>
      </c>
      <c r="E201" s="12">
        <f>1672.44+1322.42+2093.27+611.33+2480.84</f>
        <v>8180.3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30" t="s">
        <v>250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30" t="s">
        <v>251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30" t="s">
        <v>252</v>
      </c>
      <c r="B204" s="9" t="s">
        <v>111</v>
      </c>
      <c r="C204" s="9" t="s">
        <v>76</v>
      </c>
      <c r="D204" s="33">
        <f>E201/E2</f>
        <v>1.9202582159624413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30"/>
      <c r="B205" s="9" t="s">
        <v>109</v>
      </c>
      <c r="C205" s="9" t="s">
        <v>70</v>
      </c>
      <c r="D205" s="33" t="s">
        <v>377</v>
      </c>
      <c r="E205" s="12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30"/>
      <c r="B206" s="9" t="s">
        <v>110</v>
      </c>
      <c r="C206" s="9" t="s">
        <v>70</v>
      </c>
      <c r="D206" s="33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30"/>
      <c r="B207" s="9" t="s">
        <v>67</v>
      </c>
      <c r="C207" s="9" t="s">
        <v>70</v>
      </c>
      <c r="D207" s="33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0"/>
      <c r="B208" s="9" t="s">
        <v>111</v>
      </c>
      <c r="C208" s="9" t="s">
        <v>76</v>
      </c>
      <c r="D208" s="33">
        <f>E205/E2</f>
        <v>0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6" t="s">
        <v>287</v>
      </c>
      <c r="B209" s="27" t="s">
        <v>107</v>
      </c>
      <c r="C209" s="27" t="s">
        <v>70</v>
      </c>
      <c r="D209" s="27" t="s">
        <v>50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30" t="s">
        <v>253</v>
      </c>
      <c r="B210" s="9" t="s">
        <v>108</v>
      </c>
      <c r="C210" s="9" t="s">
        <v>76</v>
      </c>
      <c r="D210" s="31">
        <f>E211+E215+E219+E223+E227+E231+E235+E239+E243+E247</f>
        <v>0</v>
      </c>
      <c r="E210" s="12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30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30" t="s">
        <v>283</v>
      </c>
      <c r="B212" s="9" t="s">
        <v>110</v>
      </c>
      <c r="C212" s="9" t="s">
        <v>70</v>
      </c>
      <c r="D212" s="9" t="s">
        <v>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30" t="s">
        <v>255</v>
      </c>
      <c r="B213" s="9" t="s">
        <v>67</v>
      </c>
      <c r="C213" s="9" t="s">
        <v>70</v>
      </c>
      <c r="D213" s="9" t="s">
        <v>12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30" t="s">
        <v>256</v>
      </c>
      <c r="B214" s="9" t="s">
        <v>111</v>
      </c>
      <c r="C214" s="9" t="s">
        <v>76</v>
      </c>
      <c r="D214" s="9">
        <v>0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30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0" t="s">
        <v>258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30" t="s">
        <v>259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30" t="s">
        <v>260</v>
      </c>
      <c r="B218" s="9" t="s">
        <v>111</v>
      </c>
      <c r="C218" s="9" t="s">
        <v>76</v>
      </c>
      <c r="D218" s="33">
        <f>E215/E2</f>
        <v>0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30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0" t="s">
        <v>262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30" t="s">
        <v>263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0" t="s">
        <v>264</v>
      </c>
      <c r="B222" s="9" t="s">
        <v>111</v>
      </c>
      <c r="C222" s="9" t="s">
        <v>76</v>
      </c>
      <c r="D222" s="33">
        <f>E219/E2</f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30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0" t="s">
        <v>266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30" t="s">
        <v>267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0" t="s">
        <v>268</v>
      </c>
      <c r="B226" s="9" t="s">
        <v>111</v>
      </c>
      <c r="C226" s="9" t="s">
        <v>76</v>
      </c>
      <c r="D226" s="9">
        <v>0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30" t="s">
        <v>269</v>
      </c>
      <c r="B227" s="9" t="s">
        <v>109</v>
      </c>
      <c r="C227" s="9" t="s">
        <v>70</v>
      </c>
      <c r="D227" s="9" t="s">
        <v>338</v>
      </c>
      <c r="E227" s="12">
        <v>0</v>
      </c>
      <c r="F227" s="13" t="s">
        <v>379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0" t="s">
        <v>270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30" t="s">
        <v>271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0" t="s">
        <v>272</v>
      </c>
      <c r="B230" s="9" t="s">
        <v>111</v>
      </c>
      <c r="C230" s="9" t="s">
        <v>76</v>
      </c>
      <c r="D230" s="33">
        <f>E227/E2+E228/E2</f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30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0" t="s">
        <v>274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30" t="s">
        <v>275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0" t="s">
        <v>276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30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0" t="s">
        <v>278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30" t="s">
        <v>279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0" t="s">
        <v>280</v>
      </c>
      <c r="B238" s="9" t="s">
        <v>111</v>
      </c>
      <c r="C238" s="9" t="s">
        <v>76</v>
      </c>
      <c r="D238" s="33">
        <f>E235/E2</f>
        <v>0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30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0" t="s">
        <v>284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30" t="s">
        <v>285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0" t="s">
        <v>286</v>
      </c>
      <c r="B242" s="9" t="s">
        <v>111</v>
      </c>
      <c r="C242" s="9" t="s">
        <v>76</v>
      </c>
      <c r="D242" s="33">
        <f>E239/E2</f>
        <v>0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30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0" t="s">
        <v>290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30" t="s">
        <v>291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0" t="s">
        <v>292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30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8" t="s">
        <v>333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4" customFormat="1" ht="15.75">
      <c r="A248" s="30" t="s">
        <v>371</v>
      </c>
      <c r="B248" s="9" t="s">
        <v>110</v>
      </c>
      <c r="C248" s="9" t="s">
        <v>70</v>
      </c>
      <c r="D248" s="9" t="s">
        <v>27</v>
      </c>
      <c r="E248" s="12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4" customFormat="1" ht="15.75">
      <c r="A249" s="30" t="s">
        <v>372</v>
      </c>
      <c r="B249" s="9" t="s">
        <v>67</v>
      </c>
      <c r="C249" s="9" t="s">
        <v>70</v>
      </c>
      <c r="D249" s="9" t="s">
        <v>325</v>
      </c>
      <c r="E249" s="12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4" customFormat="1" ht="15.75">
      <c r="A250" s="30" t="s">
        <v>373</v>
      </c>
      <c r="B250" s="9" t="s">
        <v>111</v>
      </c>
      <c r="C250" s="9" t="s">
        <v>76</v>
      </c>
      <c r="D250" s="33">
        <f>E247/E2</f>
        <v>0</v>
      </c>
      <c r="E250" s="12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4" customFormat="1" ht="15.75">
      <c r="A251" s="30"/>
      <c r="B251" s="27" t="s">
        <v>281</v>
      </c>
      <c r="C251" s="9" t="s">
        <v>76</v>
      </c>
      <c r="D251" s="37">
        <f>SUM(D90,D28,D34,D60,D66,D72,D78,D84,D100,D110,D168,D210)</f>
        <v>415377.496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-5817.32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2018-03-28T12:56:59Z</dcterms:modified>
  <cp:category/>
  <cp:version/>
  <cp:contentType/>
  <cp:contentStatus/>
</cp:coreProperties>
</file>