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<sst xmlns="http://schemas.openxmlformats.org/spreadsheetml/2006/main" count="969" uniqueCount="386">
  <si>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</si>
  <si>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</si>
  <si>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</si>
  <si>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</si>
  <si>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</si>
  <si>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</si>
  <si>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</si>
  <si>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</si>
  <si>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</si>
  <si>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</si>
  <si>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</si>
  <si>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</si>
  <si>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</si>
  <si>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</si>
  <si>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</si>
  <si>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</si>
  <si>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</si>
  <si>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</si>
  <si>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</si>
  <si>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</si>
  <si>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</si>
  <si>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</si>
  <si>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</si>
  <si>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</si>
  <si>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</si>
  <si>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</si>
  <si>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</si>
  <si>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</si>
  <si>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</si>
  <si>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</si>
  <si>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</si>
  <si>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</si>
  <si>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</si>
  <si>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</si>
  <si>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</si>
  <si>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</si>
  <si>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</si>
  <si>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</si>
  <si>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</si>
  <si>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</si>
  <si>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</si>
  <si>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</si>
  <si>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</si>
  <si>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</si>
  <si>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</si>
  <si>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</si>
  <si>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</si>
  <si>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</si>
  <si>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</si>
  <si>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</si>
  <si>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</si>
  <si>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</si>
  <si>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</si>
  <si>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</si>
  <si>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</si>
  <si>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</si>
  <si>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</si>
  <si>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</si>
  <si>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</si>
  <si>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</si>
  <si>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</si>
  <si>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</si>
  <si>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</si>
  <si>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</si>
  <si>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</si>
  <si>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</si>
  <si>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</si>
  <si>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</si>
  <si>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</si>
  <si>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</si>
  <si>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</si>
  <si>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</si>
  <si>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</si>
  <si>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</si>
  <si>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</si>
  <si>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</si>
  <si>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</si>
  <si>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</si>
  <si>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</si>
  <si>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</si>
  <si>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</si>
  <si>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</si>
  <si>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</si>
  <si>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</si>
  <si>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</si>
  <si>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</si>
  <si>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</si>
  <si>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</si>
  <si>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</si>
  <si>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</si>
  <si>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</si>
  <si>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</si>
  <si>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</si>
  <si>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</si>
  <si>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</si>
  <si>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</si>
  <si>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</si>
  <si>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</si>
  <si>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</si>
  <si>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</si>
  <si>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</si>
  <si>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</si>
  <si>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</si>
  <si>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</si>
  <si>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</si>
  <si>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</si>
  <si>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</si>
  <si>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</si>
  <si>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</si>
  <si>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</si>
  <si>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</si>
  <si>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</si>
  <si>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</si>
  <si>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</si>
  <si>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</si>
  <si>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</si>
  <si>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</si>
  <si>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</si>
  <si>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</si>
  <si>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</si>
  <si>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</si>
  <si>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</si>
  <si>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</si>
  <si>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</si>
  <si>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</si>
  <si>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</si>
  <si>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</si>
  <si>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</si>
  <si>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</si>
  <si>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</si>
  <si>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</si>
  <si>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</si>
  <si>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</si>
  <si>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</si>
  <si>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</si>
  <si>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</si>
  <si>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</si>
  <si>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</si>
  <si>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</si>
  <si>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</si>
  <si>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</si>
  <si>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</si>
  <si>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</si>
  <si>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</si>
  <si>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</si>
  <si>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</si>
  <si>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</si>
  <si>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</si>
  <si>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</si>
  <si>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</si>
  <si>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</si>
  <si>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</si>
  <si>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</si>
  <si>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</si>
  <si>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</si>
  <si>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</si>
  <si>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</si>
  <si>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</si>
  <si>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</si>
  <si>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</si>
  <si>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</si>
  <si>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</si>
  <si>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</si>
  <si>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</si>
  <si>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</si>
  <si>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</si>
  <si>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</si>
  <si>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</si>
  <si>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</si>
  <si>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</si>
  <si>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</si>
  <si>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</si>
  <si>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</si>
  <si>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</si>
  <si>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</si>
  <si>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</si>
  <si>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</si>
  <si>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</si>
  <si>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</si>
  <si>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</si>
  <si>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</si>
  <si>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</si>
  <si>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</si>
  <si>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</si>
  <si>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</si>
  <si>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</si>
  <si>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</si>
  <si>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</si>
  <si>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</si>
  <si>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</si>
  <si>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</si>
  <si>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</si>
  <si>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</si>
  <si>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</si>
  <si>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</si>
  <si>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</si>
  <si>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</si>
  <si>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</si>
  <si>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</si>
  <si>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</si>
  <si>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</si>
  <si>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</si>
  <si>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</si>
  <si>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</si>
  <si>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</si>
  <si>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</si>
  <si>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</si>
  <si>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</si>
  <si>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</si>
  <si>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</si>
  <si>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</si>
  <si>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</si>
  <si>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</si>
  <si>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</si>
  <si>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</si>
  <si>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</si>
  <si>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</si>
  <si>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</si>
  <si>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</si>
  <si>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</si>
  <si>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</si>
  <si>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</si>
  <si>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</si>
  <si>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</si>
  <si>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</si>
  <si>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</si>
  <si>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</si>
  <si>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</si>
  <si>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</si>
  <si>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</si>
  <si>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</si>
  <si>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</si>
  <si>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</si>
  <si>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</si>
  <si>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</si>
  <si>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</si>
  <si>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</si>
  <si>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</si>
  <si>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</si>
  <si>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</si>
  <si>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</si>
  <si>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</si>
  <si>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</si>
  <si>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</si>
  <si>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</si>
  <si>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</si>
  <si>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</si>
  <si>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</si>
  <si>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</si>
  <si>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</si>
  <si>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</si>
  <si>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</si>
  <si>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</si>
  <si>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</si>
  <si>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</si>
  <si>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</si>
  <si>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</si>
  <si>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</si>
  <si>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</si>
  <si>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</si>
  <si>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</si>
  <si>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</si>
  <si>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</si>
  <si>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</si>
  <si>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</si>
  <si>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</si>
  <si>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</si>
  <si>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</si>
  <si>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</si>
  <si>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</si>
  <si>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</si>
  <si>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</si>
  <si>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</si>
  <si>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</si>
  <si>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</si>
  <si>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</si>
  <si>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</si>
  <si>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</si>
  <si>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</si>
  <si>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</si>
  <si>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</si>
  <si>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</si>
  <si>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</si>
  <si>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</si>
  <si>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</si>
  <si>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</si>
  <si>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</si>
  <si>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</si>
  <si>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</si>
  <si>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</si>
  <si>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</si>
  <si>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</si>
  <si>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</si>
  <si>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</si>
  <si>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</si>
  <si>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</si>
  <si>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</si>
  <si>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</si>
  <si>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</si>
  <si>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</si>
  <si>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</si>
  <si>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</si>
  <si>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</si>
  <si>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</si>
  <si>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</si>
  <si>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</si>
  <si>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</si>
  <si>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</si>
  <si>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</si>
  <si>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</si>
  <si>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</si>
  <si>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</si>
  <si>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</si>
  <si>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</si>
  <si>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</si>
  <si>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</si>
  <si>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</si>
  <si>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</si>
  <si>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</si>
  <si>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</si>
  <si>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</si>
  <si>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</si>
  <si>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</si>
  <si>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</si>
  <si>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</si>
  <si>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</si>
  <si>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</si>
  <si>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</si>
  <si>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</si>
  <si>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</si>
  <si>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</si>
  <si>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</si>
  <si>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</si>
  <si>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</si>
  <si>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</si>
  <si>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</si>
  <si>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</si>
  <si>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</si>
  <si>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</si>
  <si>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</si>
  <si>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</si>
  <si>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</si>
  <si>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</si>
  <si>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</si>
  <si>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</si>
  <si>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</si>
  <si>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</si>
  <si>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</si>
  <si>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</si>
  <si>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</si>
  <si>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</si>
  <si>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</si>
  <si>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</si>
  <si>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</si>
  <si>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</si>
  <si>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</si>
  <si>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</si>
  <si>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</si>
  <si>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</si>
  <si>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</si>
  <si>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</si>
  <si>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</si>
  <si>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</si>
  <si>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</si>
  <si>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</si>
  <si>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</si>
  <si>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</si>
  <si>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</si>
  <si>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</si>
  <si>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</si>
  <si>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</si>
  <si>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</si>
  <si>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</si>
  <si>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</si>
  <si>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</si>
  <si>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</si>
  <si>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</si>
  <si>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</si>
  <si>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</si>
  <si>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</si>
  <si>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</si>
  <si>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</si>
  <si>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Отчет об исполнении управляющей организацией ООО "ГУК "Привокзальная" договора управления за 2016 год по дому № 6  ул. 4-я Пятилетка                        в г. Липецке</t>
  </si>
  <si>
    <t>Обследование спец. организациями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</si>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</sst>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I123">
            <v>161895.68878319993</v>
          </cell>
        </row>
        <row r="124">
          <cell r="BI124">
            <v>265682.59113120014</v>
          </cell>
        </row>
        <row r="125">
          <cell r="BI125">
            <v>42230.71512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Q19" sqref="Q1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7" customFormat="1" ht="33.75" customHeight="1">
      <c r="A2" s="5" t="s">
        <v>382</v>
      </c>
      <c r="B2" s="5"/>
      <c r="C2" s="5"/>
      <c r="D2" s="5"/>
      <c r="E2" s="1">
        <v>2871.9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385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</v>
      </c>
    </row>
    <row r="11" spans="1:4" ht="15.75">
      <c r="A11" s="8" t="s">
        <v>78</v>
      </c>
      <c r="B11" s="9" t="s">
        <v>79</v>
      </c>
      <c r="C11" s="9" t="s">
        <v>76</v>
      </c>
      <c r="D11" s="9">
        <v>41795.21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469808.9950344001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'[1]гук(2016)'!$BI$124</f>
        <v>265682.59113120014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'[1]гук(2016)'!$BI$123</f>
        <v>161895.68878319993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'[1]гук(2016)'!$BI$125</f>
        <v>42230.71512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424990.35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v>424990.35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424990.35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60924.97503440011</v>
      </c>
      <c r="E25" s="1">
        <f>D12-(D16+D10)+D260-D24+D11</f>
        <v>60924.97503440011</v>
      </c>
    </row>
    <row r="26" spans="1:22" s="18" customFormat="1" ht="35.25" customHeight="1">
      <c r="A26" s="15" t="s">
        <v>105</v>
      </c>
      <c r="B26" s="15"/>
      <c r="C26" s="15"/>
      <c r="D26" s="15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3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8" customFormat="1" ht="15.75">
      <c r="A28" s="24" t="s">
        <v>112</v>
      </c>
      <c r="B28" s="25" t="s">
        <v>108</v>
      </c>
      <c r="C28" s="25" t="s">
        <v>76</v>
      </c>
      <c r="D28" s="26">
        <f>E28</f>
        <v>33032.59</v>
      </c>
      <c r="E28" s="21">
        <v>33032.59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28" customFormat="1" ht="31.5">
      <c r="A29" s="24" t="s">
        <v>113</v>
      </c>
      <c r="B29" s="25" t="s">
        <v>109</v>
      </c>
      <c r="C29" s="25" t="s">
        <v>70</v>
      </c>
      <c r="D29" s="25" t="s">
        <v>4</v>
      </c>
      <c r="E29" s="2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28" customFormat="1" ht="15.75">
      <c r="A30" s="24" t="s">
        <v>114</v>
      </c>
      <c r="B30" s="25" t="s">
        <v>110</v>
      </c>
      <c r="C30" s="25" t="s">
        <v>70</v>
      </c>
      <c r="D30" s="25" t="s">
        <v>11</v>
      </c>
      <c r="E30" s="2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s="28" customFormat="1" ht="15.75">
      <c r="A31" s="24" t="s">
        <v>115</v>
      </c>
      <c r="B31" s="25" t="s">
        <v>67</v>
      </c>
      <c r="C31" s="25" t="s">
        <v>70</v>
      </c>
      <c r="D31" s="25" t="s">
        <v>12</v>
      </c>
      <c r="E31" s="2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28" customFormat="1" ht="15.75">
      <c r="A32" s="24" t="s">
        <v>117</v>
      </c>
      <c r="B32" s="25" t="s">
        <v>111</v>
      </c>
      <c r="C32" s="25" t="s">
        <v>76</v>
      </c>
      <c r="D32" s="29">
        <f>E28/E2</f>
        <v>11.50199867683415</v>
      </c>
      <c r="E32" s="2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s="33" customFormat="1" ht="31.5">
      <c r="A33" s="30" t="s">
        <v>118</v>
      </c>
      <c r="B33" s="31" t="s">
        <v>107</v>
      </c>
      <c r="C33" s="31" t="s">
        <v>70</v>
      </c>
      <c r="D33" s="31" t="s">
        <v>13</v>
      </c>
      <c r="E33" s="16" t="s">
        <v>330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s="18" customFormat="1" ht="15.75">
      <c r="A34" s="34" t="s">
        <v>119</v>
      </c>
      <c r="B34" s="10" t="s">
        <v>108</v>
      </c>
      <c r="C34" s="10" t="s">
        <v>76</v>
      </c>
      <c r="D34" s="35">
        <f>E35+E39+E43+E47+E51+E55</f>
        <v>32534.200000000004</v>
      </c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4" t="s">
        <v>120</v>
      </c>
      <c r="B35" s="10" t="s">
        <v>109</v>
      </c>
      <c r="C35" s="10" t="s">
        <v>70</v>
      </c>
      <c r="D35" s="10" t="s">
        <v>14</v>
      </c>
      <c r="E35" s="16">
        <v>1550.79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4" t="s">
        <v>121</v>
      </c>
      <c r="B36" s="10" t="s">
        <v>110</v>
      </c>
      <c r="C36" s="10" t="s">
        <v>70</v>
      </c>
      <c r="D36" s="10" t="s">
        <v>21</v>
      </c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4" t="s">
        <v>122</v>
      </c>
      <c r="B37" s="10" t="s">
        <v>67</v>
      </c>
      <c r="C37" s="10" t="s">
        <v>70</v>
      </c>
      <c r="D37" s="10" t="s">
        <v>12</v>
      </c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4" t="s">
        <v>123</v>
      </c>
      <c r="B38" s="10" t="s">
        <v>111</v>
      </c>
      <c r="C38" s="10" t="s">
        <v>76</v>
      </c>
      <c r="D38" s="36">
        <f>E35/E2</f>
        <v>0.5399874647445941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4" t="s">
        <v>124</v>
      </c>
      <c r="B39" s="10" t="s">
        <v>109</v>
      </c>
      <c r="C39" s="10" t="s">
        <v>70</v>
      </c>
      <c r="D39" s="10" t="s">
        <v>329</v>
      </c>
      <c r="E39" s="16">
        <v>889.14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4" t="s">
        <v>125</v>
      </c>
      <c r="B40" s="10" t="s">
        <v>110</v>
      </c>
      <c r="C40" s="10" t="s">
        <v>70</v>
      </c>
      <c r="D40" s="10" t="s">
        <v>38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4" t="s">
        <v>126</v>
      </c>
      <c r="B41" s="10" t="s">
        <v>67</v>
      </c>
      <c r="C41" s="10" t="s">
        <v>70</v>
      </c>
      <c r="D41" s="10" t="s">
        <v>12</v>
      </c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4" t="s">
        <v>127</v>
      </c>
      <c r="B42" s="10" t="s">
        <v>111</v>
      </c>
      <c r="C42" s="10" t="s">
        <v>76</v>
      </c>
      <c r="D42" s="36">
        <f>E39/E2</f>
        <v>0.3095999164316306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4" t="s">
        <v>128</v>
      </c>
      <c r="B43" s="10" t="s">
        <v>109</v>
      </c>
      <c r="C43" s="10" t="s">
        <v>70</v>
      </c>
      <c r="D43" s="10" t="s">
        <v>15</v>
      </c>
      <c r="E43" s="16">
        <v>8583.94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4" t="s">
        <v>129</v>
      </c>
      <c r="B44" s="10" t="s">
        <v>110</v>
      </c>
      <c r="C44" s="10" t="s">
        <v>70</v>
      </c>
      <c r="D44" s="10" t="s">
        <v>34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4" t="s">
        <v>130</v>
      </c>
      <c r="B45" s="10" t="s">
        <v>67</v>
      </c>
      <c r="C45" s="10" t="s">
        <v>70</v>
      </c>
      <c r="D45" s="10" t="s">
        <v>12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4" t="s">
        <v>131</v>
      </c>
      <c r="B46" s="10" t="s">
        <v>111</v>
      </c>
      <c r="C46" s="10" t="s">
        <v>76</v>
      </c>
      <c r="D46" s="35">
        <f>E43/E2</f>
        <v>2.9889411191197466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4" t="s">
        <v>344</v>
      </c>
      <c r="B47" s="10" t="s">
        <v>109</v>
      </c>
      <c r="C47" s="10" t="s">
        <v>70</v>
      </c>
      <c r="D47" s="10" t="s">
        <v>16</v>
      </c>
      <c r="E47" s="16">
        <v>21510.33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4" t="s">
        <v>345</v>
      </c>
      <c r="B48" s="10" t="s">
        <v>110</v>
      </c>
      <c r="C48" s="10" t="s">
        <v>70</v>
      </c>
      <c r="D48" s="10" t="s">
        <v>17</v>
      </c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4" t="s">
        <v>346</v>
      </c>
      <c r="B49" s="10" t="s">
        <v>67</v>
      </c>
      <c r="C49" s="10" t="s">
        <v>70</v>
      </c>
      <c r="D49" s="10" t="s">
        <v>12</v>
      </c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4" t="s">
        <v>347</v>
      </c>
      <c r="B50" s="10" t="s">
        <v>111</v>
      </c>
      <c r="C50" s="10" t="s">
        <v>76</v>
      </c>
      <c r="D50" s="36">
        <f>E47/E2</f>
        <v>7.489930011490651</v>
      </c>
      <c r="E50" s="1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4" t="s">
        <v>348</v>
      </c>
      <c r="B51" s="10" t="s">
        <v>109</v>
      </c>
      <c r="C51" s="10" t="s">
        <v>70</v>
      </c>
      <c r="D51" s="36" t="s">
        <v>332</v>
      </c>
      <c r="E51" s="16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4" t="s">
        <v>349</v>
      </c>
      <c r="B52" s="10" t="s">
        <v>110</v>
      </c>
      <c r="C52" s="10" t="s">
        <v>70</v>
      </c>
      <c r="D52" s="36" t="s">
        <v>150</v>
      </c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4" t="s">
        <v>350</v>
      </c>
      <c r="B53" s="10" t="s">
        <v>67</v>
      </c>
      <c r="C53" s="10" t="s">
        <v>70</v>
      </c>
      <c r="D53" s="36" t="s">
        <v>12</v>
      </c>
      <c r="E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4" t="s">
        <v>351</v>
      </c>
      <c r="B54" s="10" t="s">
        <v>111</v>
      </c>
      <c r="C54" s="10" t="s">
        <v>76</v>
      </c>
      <c r="D54" s="36">
        <f>E51/E2</f>
        <v>0</v>
      </c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4" t="s">
        <v>352</v>
      </c>
      <c r="B55" s="10" t="s">
        <v>109</v>
      </c>
      <c r="C55" s="10" t="s">
        <v>70</v>
      </c>
      <c r="D55" s="36" t="s">
        <v>331</v>
      </c>
      <c r="E55" s="16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4" t="s">
        <v>353</v>
      </c>
      <c r="B56" s="10" t="s">
        <v>110</v>
      </c>
      <c r="C56" s="10" t="s">
        <v>70</v>
      </c>
      <c r="D56" s="36" t="s">
        <v>150</v>
      </c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4" t="s">
        <v>354</v>
      </c>
      <c r="B57" s="10" t="s">
        <v>67</v>
      </c>
      <c r="C57" s="10" t="s">
        <v>70</v>
      </c>
      <c r="D57" s="36" t="s">
        <v>12</v>
      </c>
      <c r="E57" s="1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4" t="s">
        <v>355</v>
      </c>
      <c r="B58" s="10" t="s">
        <v>111</v>
      </c>
      <c r="C58" s="10" t="s">
        <v>76</v>
      </c>
      <c r="D58" s="36">
        <f>E55/E2</f>
        <v>0</v>
      </c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3" customFormat="1" ht="24.75" customHeight="1">
      <c r="A59" s="30" t="s">
        <v>132</v>
      </c>
      <c r="B59" s="31" t="s">
        <v>107</v>
      </c>
      <c r="C59" s="31" t="s">
        <v>70</v>
      </c>
      <c r="D59" s="31" t="s">
        <v>18</v>
      </c>
      <c r="E59" s="1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s="18" customFormat="1" ht="15.75">
      <c r="A60" s="34" t="s">
        <v>133</v>
      </c>
      <c r="B60" s="10" t="s">
        <v>108</v>
      </c>
      <c r="C60" s="10" t="s">
        <v>76</v>
      </c>
      <c r="D60" s="35">
        <f>E60</f>
        <v>27428.94</v>
      </c>
      <c r="E60" s="16">
        <v>27428.94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4" t="s">
        <v>134</v>
      </c>
      <c r="B61" s="10" t="s">
        <v>109</v>
      </c>
      <c r="C61" s="10" t="s">
        <v>70</v>
      </c>
      <c r="D61" s="10" t="s">
        <v>19</v>
      </c>
      <c r="E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4" t="s">
        <v>135</v>
      </c>
      <c r="B62" s="10" t="s">
        <v>110</v>
      </c>
      <c r="C62" s="10" t="s">
        <v>70</v>
      </c>
      <c r="D62" s="10" t="s">
        <v>20</v>
      </c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4" t="s">
        <v>136</v>
      </c>
      <c r="B63" s="10" t="s">
        <v>67</v>
      </c>
      <c r="C63" s="10" t="s">
        <v>70</v>
      </c>
      <c r="D63" s="10" t="s">
        <v>12</v>
      </c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4" t="s">
        <v>137</v>
      </c>
      <c r="B64" s="10" t="s">
        <v>111</v>
      </c>
      <c r="C64" s="10" t="s">
        <v>76</v>
      </c>
      <c r="D64" s="37">
        <f>E60/E2</f>
        <v>9.550799122532121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33" customFormat="1" ht="15.75">
      <c r="A65" s="30" t="s">
        <v>138</v>
      </c>
      <c r="B65" s="31" t="s">
        <v>107</v>
      </c>
      <c r="C65" s="31" t="s">
        <v>70</v>
      </c>
      <c r="D65" s="31" t="s">
        <v>383</v>
      </c>
      <c r="E65" s="16"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s="18" customFormat="1" ht="15.75">
      <c r="A66" s="34" t="s">
        <v>139</v>
      </c>
      <c r="B66" s="10" t="s">
        <v>108</v>
      </c>
      <c r="C66" s="10" t="s">
        <v>76</v>
      </c>
      <c r="D66" s="10">
        <v>0</v>
      </c>
      <c r="E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4" t="s">
        <v>140</v>
      </c>
      <c r="B67" s="10" t="s">
        <v>109</v>
      </c>
      <c r="C67" s="10" t="s">
        <v>70</v>
      </c>
      <c r="D67" s="10" t="s">
        <v>383</v>
      </c>
      <c r="E67" s="1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4" t="s">
        <v>141</v>
      </c>
      <c r="B68" s="10" t="s">
        <v>110</v>
      </c>
      <c r="C68" s="10" t="s">
        <v>70</v>
      </c>
      <c r="D68" s="10" t="s">
        <v>27</v>
      </c>
      <c r="E68" s="1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4" t="s">
        <v>142</v>
      </c>
      <c r="B69" s="10" t="s">
        <v>67</v>
      </c>
      <c r="C69" s="10" t="s">
        <v>70</v>
      </c>
      <c r="D69" s="10" t="s">
        <v>12</v>
      </c>
      <c r="E69" s="1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4" t="s">
        <v>143</v>
      </c>
      <c r="B70" s="10" t="s">
        <v>111</v>
      </c>
      <c r="C70" s="10" t="s">
        <v>76</v>
      </c>
      <c r="D70" s="10">
        <v>0</v>
      </c>
      <c r="E70" s="1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33" customFormat="1" ht="15.75">
      <c r="A71" s="30" t="s">
        <v>144</v>
      </c>
      <c r="B71" s="31" t="s">
        <v>107</v>
      </c>
      <c r="C71" s="31" t="s">
        <v>70</v>
      </c>
      <c r="D71" s="31" t="s">
        <v>23</v>
      </c>
      <c r="E71" s="16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s="18" customFormat="1" ht="15.75">
      <c r="A72" s="34" t="s">
        <v>145</v>
      </c>
      <c r="B72" s="10" t="s">
        <v>108</v>
      </c>
      <c r="C72" s="10" t="s">
        <v>76</v>
      </c>
      <c r="D72" s="35">
        <f>E72</f>
        <v>42230.72</v>
      </c>
      <c r="E72" s="16">
        <v>42230.72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31.5">
      <c r="A73" s="34" t="s">
        <v>146</v>
      </c>
      <c r="B73" s="10" t="s">
        <v>109</v>
      </c>
      <c r="C73" s="10" t="s">
        <v>70</v>
      </c>
      <c r="D73" s="10" t="s">
        <v>7</v>
      </c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4" t="s">
        <v>147</v>
      </c>
      <c r="B74" s="10" t="s">
        <v>110</v>
      </c>
      <c r="C74" s="10" t="s">
        <v>70</v>
      </c>
      <c r="D74" s="10" t="s">
        <v>20</v>
      </c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15.75">
      <c r="A75" s="34" t="s">
        <v>148</v>
      </c>
      <c r="B75" s="10" t="s">
        <v>67</v>
      </c>
      <c r="C75" s="10" t="s">
        <v>70</v>
      </c>
      <c r="D75" s="10" t="s">
        <v>12</v>
      </c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4" t="s">
        <v>149</v>
      </c>
      <c r="B76" s="10" t="s">
        <v>111</v>
      </c>
      <c r="C76" s="10" t="s">
        <v>76</v>
      </c>
      <c r="D76" s="37">
        <f>E72/E2</f>
        <v>14.70480169922351</v>
      </c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33" customFormat="1" ht="31.5">
      <c r="A77" s="30" t="s">
        <v>151</v>
      </c>
      <c r="B77" s="31" t="s">
        <v>107</v>
      </c>
      <c r="C77" s="31" t="s">
        <v>70</v>
      </c>
      <c r="D77" s="31" t="s">
        <v>57</v>
      </c>
      <c r="E77" s="16"/>
      <c r="F77" s="38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s="18" customFormat="1" ht="15.75">
      <c r="A78" s="34" t="s">
        <v>152</v>
      </c>
      <c r="B78" s="10" t="s">
        <v>108</v>
      </c>
      <c r="C78" s="10" t="s">
        <v>76</v>
      </c>
      <c r="D78" s="10">
        <f>E79</f>
        <v>7789.86</v>
      </c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4" t="s">
        <v>153</v>
      </c>
      <c r="B79" s="10" t="s">
        <v>109</v>
      </c>
      <c r="C79" s="10" t="s">
        <v>70</v>
      </c>
      <c r="D79" s="10" t="s">
        <v>57</v>
      </c>
      <c r="E79" s="16">
        <v>7789.86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4" t="s">
        <v>154</v>
      </c>
      <c r="B80" s="10" t="s">
        <v>110</v>
      </c>
      <c r="C80" s="10" t="s">
        <v>70</v>
      </c>
      <c r="D80" s="10" t="s">
        <v>150</v>
      </c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4" t="s">
        <v>155</v>
      </c>
      <c r="B81" s="10" t="s">
        <v>67</v>
      </c>
      <c r="C81" s="10" t="s">
        <v>70</v>
      </c>
      <c r="D81" s="10" t="s">
        <v>12</v>
      </c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4" t="s">
        <v>156</v>
      </c>
      <c r="B82" s="10" t="s">
        <v>111</v>
      </c>
      <c r="C82" s="10" t="s">
        <v>76</v>
      </c>
      <c r="D82" s="37">
        <f>E79/E2</f>
        <v>2.712441240990285</v>
      </c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33" customFormat="1" ht="31.5">
      <c r="A83" s="30" t="s">
        <v>158</v>
      </c>
      <c r="B83" s="31" t="s">
        <v>107</v>
      </c>
      <c r="C83" s="31" t="s">
        <v>70</v>
      </c>
      <c r="D83" s="31" t="s">
        <v>58</v>
      </c>
      <c r="E83" s="16">
        <v>826.52</v>
      </c>
      <c r="F83" s="32" t="s">
        <v>341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s="18" customFormat="1" ht="15.75">
      <c r="A84" s="34" t="s">
        <v>159</v>
      </c>
      <c r="B84" s="10" t="s">
        <v>108</v>
      </c>
      <c r="C84" s="10" t="s">
        <v>76</v>
      </c>
      <c r="D84" s="10">
        <f>E83</f>
        <v>826.52</v>
      </c>
      <c r="E84" s="16"/>
      <c r="F84" s="17">
        <v>3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31.5">
      <c r="A85" s="34" t="s">
        <v>160</v>
      </c>
      <c r="B85" s="10" t="s">
        <v>109</v>
      </c>
      <c r="C85" s="10" t="s">
        <v>70</v>
      </c>
      <c r="D85" s="10" t="s">
        <v>58</v>
      </c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4" t="s">
        <v>161</v>
      </c>
      <c r="B86" s="10" t="s">
        <v>110</v>
      </c>
      <c r="C86" s="10" t="s">
        <v>70</v>
      </c>
      <c r="D86" s="10" t="s">
        <v>157</v>
      </c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15.75">
      <c r="A87" s="34" t="s">
        <v>162</v>
      </c>
      <c r="B87" s="10" t="s">
        <v>67</v>
      </c>
      <c r="C87" s="10" t="s">
        <v>70</v>
      </c>
      <c r="D87" s="10" t="s">
        <v>22</v>
      </c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4" t="s">
        <v>163</v>
      </c>
      <c r="B88" s="10" t="s">
        <v>111</v>
      </c>
      <c r="C88" s="10" t="s">
        <v>76</v>
      </c>
      <c r="D88" s="37">
        <f>E83/F84</f>
        <v>275.50666666666666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33" customFormat="1" ht="15.75">
      <c r="A89" s="30" t="s">
        <v>164</v>
      </c>
      <c r="B89" s="31" t="s">
        <v>107</v>
      </c>
      <c r="C89" s="31" t="s">
        <v>70</v>
      </c>
      <c r="D89" s="31" t="s">
        <v>24</v>
      </c>
      <c r="E89" s="16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s="18" customFormat="1" ht="15.75">
      <c r="A90" s="34" t="s">
        <v>165</v>
      </c>
      <c r="B90" s="10" t="s">
        <v>108</v>
      </c>
      <c r="C90" s="10" t="s">
        <v>76</v>
      </c>
      <c r="D90" s="10">
        <f>E91+E95</f>
        <v>101561.87</v>
      </c>
      <c r="E90" s="16"/>
      <c r="F90" s="3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31.5">
      <c r="A91" s="34" t="s">
        <v>166</v>
      </c>
      <c r="B91" s="10" t="s">
        <v>109</v>
      </c>
      <c r="C91" s="10" t="s">
        <v>70</v>
      </c>
      <c r="D91" s="10" t="s">
        <v>6</v>
      </c>
      <c r="E91" s="16">
        <v>35220.98</v>
      </c>
      <c r="F91" s="32" t="s">
        <v>343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4" t="s">
        <v>167</v>
      </c>
      <c r="B92" s="10" t="s">
        <v>110</v>
      </c>
      <c r="C92" s="10" t="s">
        <v>70</v>
      </c>
      <c r="D92" s="10" t="s">
        <v>25</v>
      </c>
      <c r="E92" s="16"/>
      <c r="F92" s="3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15.75">
      <c r="A93" s="34" t="s">
        <v>168</v>
      </c>
      <c r="B93" s="10" t="s">
        <v>67</v>
      </c>
      <c r="C93" s="10" t="s">
        <v>70</v>
      </c>
      <c r="D93" s="10" t="s">
        <v>12</v>
      </c>
      <c r="E93" s="16"/>
      <c r="F93" s="3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4" t="s">
        <v>169</v>
      </c>
      <c r="B94" s="10" t="s">
        <v>111</v>
      </c>
      <c r="C94" s="10" t="s">
        <v>76</v>
      </c>
      <c r="D94" s="37">
        <f>E91/E2</f>
        <v>12.263999442877537</v>
      </c>
      <c r="E94" s="16"/>
      <c r="F94" s="3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31.5">
      <c r="A95" s="34" t="s">
        <v>170</v>
      </c>
      <c r="B95" s="10" t="s">
        <v>109</v>
      </c>
      <c r="C95" s="10" t="s">
        <v>70</v>
      </c>
      <c r="D95" s="10" t="s">
        <v>5</v>
      </c>
      <c r="E95" s="16">
        <v>66340.89</v>
      </c>
      <c r="F95" s="32" t="s">
        <v>343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4" t="s">
        <v>171</v>
      </c>
      <c r="B96" s="10" t="s">
        <v>110</v>
      </c>
      <c r="C96" s="10" t="s">
        <v>70</v>
      </c>
      <c r="D96" s="10" t="s">
        <v>20</v>
      </c>
      <c r="E96" s="16"/>
      <c r="F96" s="3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15.75">
      <c r="A97" s="34" t="s">
        <v>172</v>
      </c>
      <c r="B97" s="10" t="s">
        <v>67</v>
      </c>
      <c r="C97" s="10" t="s">
        <v>70</v>
      </c>
      <c r="D97" s="10" t="s">
        <v>12</v>
      </c>
      <c r="E97" s="16"/>
      <c r="F97" s="3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4" t="s">
        <v>173</v>
      </c>
      <c r="B98" s="10" t="s">
        <v>111</v>
      </c>
      <c r="C98" s="10" t="s">
        <v>76</v>
      </c>
      <c r="D98" s="37">
        <f>E95/E2</f>
        <v>23.099999999999998</v>
      </c>
      <c r="E98" s="16"/>
      <c r="F98" s="3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33" customFormat="1" ht="47.25">
      <c r="A99" s="30" t="s">
        <v>175</v>
      </c>
      <c r="B99" s="31" t="s">
        <v>107</v>
      </c>
      <c r="C99" s="31" t="s">
        <v>70</v>
      </c>
      <c r="D99" s="31" t="s">
        <v>26</v>
      </c>
      <c r="E99" s="16"/>
      <c r="F99" s="10" t="s">
        <v>342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s="18" customFormat="1" ht="15.75">
      <c r="A100" s="34" t="s">
        <v>176</v>
      </c>
      <c r="B100" s="10" t="s">
        <v>108</v>
      </c>
      <c r="C100" s="10" t="s">
        <v>76</v>
      </c>
      <c r="D100" s="10">
        <f>E101+E105</f>
        <v>355.36</v>
      </c>
      <c r="E100" s="16"/>
      <c r="F100" s="10">
        <v>646.1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4" t="s">
        <v>177</v>
      </c>
      <c r="B101" s="10" t="s">
        <v>109</v>
      </c>
      <c r="C101" s="10" t="s">
        <v>70</v>
      </c>
      <c r="D101" s="10" t="s">
        <v>9</v>
      </c>
      <c r="E101" s="16">
        <v>0</v>
      </c>
      <c r="F101" s="39" t="s">
        <v>376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4" t="s">
        <v>178</v>
      </c>
      <c r="B102" s="10" t="s">
        <v>110</v>
      </c>
      <c r="C102" s="10" t="s">
        <v>70</v>
      </c>
      <c r="D102" s="10" t="s">
        <v>27</v>
      </c>
      <c r="E102" s="16"/>
      <c r="F102" s="39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4" t="s">
        <v>179</v>
      </c>
      <c r="B103" s="10" t="s">
        <v>67</v>
      </c>
      <c r="C103" s="10" t="s">
        <v>70</v>
      </c>
      <c r="D103" s="10" t="s">
        <v>174</v>
      </c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31.5">
      <c r="A104" s="34" t="s">
        <v>180</v>
      </c>
      <c r="B104" s="10" t="s">
        <v>111</v>
      </c>
      <c r="C104" s="10" t="s">
        <v>76</v>
      </c>
      <c r="D104" s="37">
        <f>E101/F100</f>
        <v>0</v>
      </c>
      <c r="E104" s="16"/>
      <c r="F104" s="10" t="s">
        <v>342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18" customFormat="1" ht="31.5">
      <c r="A105" s="34" t="s">
        <v>181</v>
      </c>
      <c r="B105" s="10" t="s">
        <v>109</v>
      </c>
      <c r="C105" s="10" t="s">
        <v>70</v>
      </c>
      <c r="D105" s="10" t="s">
        <v>8</v>
      </c>
      <c r="E105" s="16">
        <v>355.36</v>
      </c>
      <c r="F105" s="10">
        <f>F100</f>
        <v>646.1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18" customFormat="1" ht="15.75">
      <c r="A106" s="34" t="s">
        <v>182</v>
      </c>
      <c r="B106" s="10" t="s">
        <v>110</v>
      </c>
      <c r="C106" s="10" t="s">
        <v>70</v>
      </c>
      <c r="D106" s="10" t="s">
        <v>28</v>
      </c>
      <c r="E106" s="1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15.75">
      <c r="A107" s="34" t="s">
        <v>183</v>
      </c>
      <c r="B107" s="10" t="s">
        <v>67</v>
      </c>
      <c r="C107" s="10" t="s">
        <v>70</v>
      </c>
      <c r="D107" s="10" t="s">
        <v>174</v>
      </c>
      <c r="E107" s="1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4" t="s">
        <v>184</v>
      </c>
      <c r="B108" s="10" t="s">
        <v>111</v>
      </c>
      <c r="C108" s="10" t="s">
        <v>76</v>
      </c>
      <c r="D108" s="37">
        <f>E105/F105</f>
        <v>0.5500077387401331</v>
      </c>
      <c r="E108" s="1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33" customFormat="1" ht="63">
      <c r="A109" s="30" t="s">
        <v>185</v>
      </c>
      <c r="B109" s="31" t="s">
        <v>107</v>
      </c>
      <c r="C109" s="31" t="s">
        <v>70</v>
      </c>
      <c r="D109" s="31" t="s">
        <v>29</v>
      </c>
      <c r="E109" s="16"/>
      <c r="F109" s="1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s="18" customFormat="1" ht="15.75">
      <c r="A110" s="34" t="s">
        <v>186</v>
      </c>
      <c r="B110" s="10" t="s">
        <v>108</v>
      </c>
      <c r="C110" s="10" t="s">
        <v>76</v>
      </c>
      <c r="D110" s="35">
        <f>E111+E115+E119+E123+E127+E131+E135+E139+E143+E147+E151+E155+E163+E159</f>
        <v>69684.42999999998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18" customFormat="1" ht="31.5">
      <c r="A111" s="34" t="s">
        <v>187</v>
      </c>
      <c r="B111" s="10" t="s">
        <v>109</v>
      </c>
      <c r="C111" s="10" t="s">
        <v>70</v>
      </c>
      <c r="D111" s="10" t="s">
        <v>30</v>
      </c>
      <c r="E111" s="16">
        <v>1161.84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s="18" customFormat="1" ht="15.75">
      <c r="A112" s="34" t="s">
        <v>188</v>
      </c>
      <c r="B112" s="10" t="s">
        <v>110</v>
      </c>
      <c r="C112" s="10" t="s">
        <v>70</v>
      </c>
      <c r="D112" s="10" t="s">
        <v>25</v>
      </c>
      <c r="E112" s="1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15.75">
      <c r="A113" s="34" t="s">
        <v>189</v>
      </c>
      <c r="B113" s="10" t="s">
        <v>67</v>
      </c>
      <c r="C113" s="10" t="s">
        <v>70</v>
      </c>
      <c r="D113" s="10" t="s">
        <v>12</v>
      </c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4" t="s">
        <v>190</v>
      </c>
      <c r="B114" s="10" t="s">
        <v>111</v>
      </c>
      <c r="C114" s="10" t="s">
        <v>76</v>
      </c>
      <c r="D114" s="37">
        <f>E111/E2</f>
        <v>0.40455447613078444</v>
      </c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31.5">
      <c r="A115" s="34" t="s">
        <v>191</v>
      </c>
      <c r="B115" s="10" t="s">
        <v>109</v>
      </c>
      <c r="C115" s="10" t="s">
        <v>70</v>
      </c>
      <c r="D115" s="10" t="s">
        <v>31</v>
      </c>
      <c r="E115" s="16">
        <v>6164.29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4" t="s">
        <v>192</v>
      </c>
      <c r="B116" s="10" t="s">
        <v>110</v>
      </c>
      <c r="C116" s="10" t="s">
        <v>70</v>
      </c>
      <c r="D116" s="10" t="s">
        <v>32</v>
      </c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15.75">
      <c r="A117" s="34" t="s">
        <v>193</v>
      </c>
      <c r="B117" s="10" t="s">
        <v>67</v>
      </c>
      <c r="C117" s="10" t="s">
        <v>70</v>
      </c>
      <c r="D117" s="10" t="s">
        <v>12</v>
      </c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4" t="s">
        <v>194</v>
      </c>
      <c r="B118" s="10" t="s">
        <v>111</v>
      </c>
      <c r="C118" s="10" t="s">
        <v>76</v>
      </c>
      <c r="D118" s="37">
        <f>E115/E2</f>
        <v>2.146415265155472</v>
      </c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4" t="s">
        <v>195</v>
      </c>
      <c r="B119" s="10" t="s">
        <v>109</v>
      </c>
      <c r="C119" s="10" t="s">
        <v>70</v>
      </c>
      <c r="D119" s="10" t="s">
        <v>3</v>
      </c>
      <c r="E119" s="16">
        <v>1900.89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4" t="s">
        <v>196</v>
      </c>
      <c r="B120" s="10" t="s">
        <v>110</v>
      </c>
      <c r="C120" s="10" t="s">
        <v>70</v>
      </c>
      <c r="D120" s="10" t="s">
        <v>33</v>
      </c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4" t="s">
        <v>197</v>
      </c>
      <c r="B121" s="10" t="s">
        <v>67</v>
      </c>
      <c r="C121" s="10" t="s">
        <v>70</v>
      </c>
      <c r="D121" s="10" t="s">
        <v>12</v>
      </c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4" t="s">
        <v>198</v>
      </c>
      <c r="B122" s="10" t="s">
        <v>111</v>
      </c>
      <c r="C122" s="10" t="s">
        <v>76</v>
      </c>
      <c r="D122" s="37">
        <f>E119/E2</f>
        <v>0.6618928235662802</v>
      </c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18" customFormat="1" ht="31.5">
      <c r="A123" s="34" t="s">
        <v>199</v>
      </c>
      <c r="B123" s="10" t="s">
        <v>109</v>
      </c>
      <c r="C123" s="10" t="s">
        <v>70</v>
      </c>
      <c r="D123" s="10" t="s">
        <v>2</v>
      </c>
      <c r="E123" s="16">
        <v>24148.71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18" customFormat="1" ht="15.75">
      <c r="A124" s="34" t="s">
        <v>200</v>
      </c>
      <c r="B124" s="10" t="s">
        <v>110</v>
      </c>
      <c r="C124" s="10" t="s">
        <v>70</v>
      </c>
      <c r="D124" s="10" t="s">
        <v>34</v>
      </c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15.75">
      <c r="A125" s="34" t="s">
        <v>201</v>
      </c>
      <c r="B125" s="10" t="s">
        <v>67</v>
      </c>
      <c r="C125" s="10" t="s">
        <v>70</v>
      </c>
      <c r="D125" s="10" t="s">
        <v>12</v>
      </c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4" t="s">
        <v>202</v>
      </c>
      <c r="B126" s="10" t="s">
        <v>111</v>
      </c>
      <c r="C126" s="10" t="s">
        <v>76</v>
      </c>
      <c r="D126" s="37">
        <f>E123/E2</f>
        <v>8.408617988091507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47.25">
      <c r="A127" s="34" t="s">
        <v>203</v>
      </c>
      <c r="B127" s="10" t="s">
        <v>109</v>
      </c>
      <c r="C127" s="10" t="s">
        <v>70</v>
      </c>
      <c r="D127" s="10" t="s">
        <v>35</v>
      </c>
      <c r="E127" s="16">
        <v>16129.09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4" t="s">
        <v>204</v>
      </c>
      <c r="B128" s="10" t="s">
        <v>110</v>
      </c>
      <c r="C128" s="10" t="s">
        <v>70</v>
      </c>
      <c r="D128" s="10" t="s">
        <v>36</v>
      </c>
      <c r="E128" s="1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18" customFormat="1" ht="15.75">
      <c r="A129" s="34" t="s">
        <v>205</v>
      </c>
      <c r="B129" s="10" t="s">
        <v>67</v>
      </c>
      <c r="C129" s="10" t="s">
        <v>70</v>
      </c>
      <c r="D129" s="10" t="s">
        <v>12</v>
      </c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s="18" customFormat="1" ht="15.75">
      <c r="A130" s="34" t="s">
        <v>206</v>
      </c>
      <c r="B130" s="10" t="s">
        <v>111</v>
      </c>
      <c r="C130" s="10" t="s">
        <v>76</v>
      </c>
      <c r="D130" s="37">
        <f>E127/E2</f>
        <v>5.61617396148891</v>
      </c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4" t="s">
        <v>207</v>
      </c>
      <c r="B131" s="10" t="s">
        <v>109</v>
      </c>
      <c r="C131" s="10" t="s">
        <v>70</v>
      </c>
      <c r="D131" s="10" t="s">
        <v>37</v>
      </c>
      <c r="E131" s="16">
        <v>9781.69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4" t="s">
        <v>208</v>
      </c>
      <c r="B132" s="10" t="s">
        <v>110</v>
      </c>
      <c r="C132" s="10" t="s">
        <v>70</v>
      </c>
      <c r="D132" s="10" t="s">
        <v>38</v>
      </c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4" t="s">
        <v>209</v>
      </c>
      <c r="B133" s="10" t="s">
        <v>67</v>
      </c>
      <c r="C133" s="10" t="s">
        <v>70</v>
      </c>
      <c r="D133" s="10" t="s">
        <v>12</v>
      </c>
      <c r="E133" s="1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4" t="s">
        <v>210</v>
      </c>
      <c r="B134" s="10" t="s">
        <v>111</v>
      </c>
      <c r="C134" s="10" t="s">
        <v>76</v>
      </c>
      <c r="D134" s="37">
        <f>E131/E2</f>
        <v>3.4059995125178455</v>
      </c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4" t="s">
        <v>211</v>
      </c>
      <c r="B135" s="10" t="s">
        <v>109</v>
      </c>
      <c r="C135" s="10" t="s">
        <v>70</v>
      </c>
      <c r="D135" s="10" t="s">
        <v>39</v>
      </c>
      <c r="E135" s="16">
        <v>3546.68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4" t="s">
        <v>212</v>
      </c>
      <c r="B136" s="10" t="s">
        <v>110</v>
      </c>
      <c r="C136" s="10" t="s">
        <v>70</v>
      </c>
      <c r="D136" s="10" t="s">
        <v>27</v>
      </c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4" t="s">
        <v>213</v>
      </c>
      <c r="B137" s="10" t="s">
        <v>67</v>
      </c>
      <c r="C137" s="10" t="s">
        <v>70</v>
      </c>
      <c r="D137" s="10" t="s">
        <v>12</v>
      </c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4" t="s">
        <v>214</v>
      </c>
      <c r="B138" s="10" t="s">
        <v>111</v>
      </c>
      <c r="C138" s="10" t="s">
        <v>76</v>
      </c>
      <c r="D138" s="37">
        <f>E135/E2</f>
        <v>1.2349594345207004</v>
      </c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18" customFormat="1" ht="31.5">
      <c r="A139" s="34" t="s">
        <v>215</v>
      </c>
      <c r="B139" s="10" t="s">
        <v>109</v>
      </c>
      <c r="C139" s="10" t="s">
        <v>70</v>
      </c>
      <c r="D139" s="10" t="s">
        <v>40</v>
      </c>
      <c r="E139" s="16">
        <v>2072.31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s="18" customFormat="1" ht="15.75">
      <c r="A140" s="34" t="s">
        <v>216</v>
      </c>
      <c r="B140" s="10" t="s">
        <v>110</v>
      </c>
      <c r="C140" s="10" t="s">
        <v>70</v>
      </c>
      <c r="D140" s="10" t="s">
        <v>34</v>
      </c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15.75">
      <c r="A141" s="34" t="s">
        <v>217</v>
      </c>
      <c r="B141" s="10" t="s">
        <v>67</v>
      </c>
      <c r="C141" s="10" t="s">
        <v>70</v>
      </c>
      <c r="D141" s="10" t="s">
        <v>12</v>
      </c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4" t="s">
        <v>218</v>
      </c>
      <c r="B142" s="10" t="s">
        <v>111</v>
      </c>
      <c r="C142" s="10" t="s">
        <v>76</v>
      </c>
      <c r="D142" s="37">
        <f>E139/E2</f>
        <v>0.7215815313903687</v>
      </c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31.5">
      <c r="A143" s="34" t="s">
        <v>356</v>
      </c>
      <c r="B143" s="10" t="s">
        <v>109</v>
      </c>
      <c r="C143" s="10" t="s">
        <v>70</v>
      </c>
      <c r="D143" s="10" t="s">
        <v>338</v>
      </c>
      <c r="E143" s="16">
        <v>1960.93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15.75">
      <c r="A144" s="34" t="s">
        <v>357</v>
      </c>
      <c r="B144" s="10" t="s">
        <v>110</v>
      </c>
      <c r="C144" s="10" t="s">
        <v>70</v>
      </c>
      <c r="D144" s="10" t="s">
        <v>38</v>
      </c>
      <c r="E144" s="1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15.75">
      <c r="A145" s="34" t="s">
        <v>358</v>
      </c>
      <c r="B145" s="10" t="s">
        <v>67</v>
      </c>
      <c r="C145" s="10" t="s">
        <v>70</v>
      </c>
      <c r="D145" s="10" t="s">
        <v>12</v>
      </c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4" t="s">
        <v>359</v>
      </c>
      <c r="B146" s="10" t="s">
        <v>111</v>
      </c>
      <c r="C146" s="10" t="s">
        <v>76</v>
      </c>
      <c r="D146" s="37">
        <f>E143/E2</f>
        <v>0.6827988439708903</v>
      </c>
      <c r="E146" s="1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31.5">
      <c r="A147" s="34"/>
      <c r="B147" s="10" t="s">
        <v>109</v>
      </c>
      <c r="C147" s="10" t="s">
        <v>70</v>
      </c>
      <c r="D147" s="37" t="s">
        <v>337</v>
      </c>
      <c r="E147" s="16">
        <v>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4"/>
      <c r="B148" s="10" t="s">
        <v>110</v>
      </c>
      <c r="C148" s="10" t="s">
        <v>70</v>
      </c>
      <c r="D148" s="37" t="s">
        <v>34</v>
      </c>
      <c r="E148" s="1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18" customFormat="1" ht="15.75">
      <c r="A149" s="34"/>
      <c r="B149" s="10" t="s">
        <v>67</v>
      </c>
      <c r="C149" s="10" t="s">
        <v>70</v>
      </c>
      <c r="D149" s="37" t="s">
        <v>12</v>
      </c>
      <c r="E149" s="1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s="18" customFormat="1" ht="15.75">
      <c r="A150" s="34"/>
      <c r="B150" s="10" t="s">
        <v>111</v>
      </c>
      <c r="C150" s="10" t="s">
        <v>76</v>
      </c>
      <c r="D150" s="37">
        <f>E147/E2</f>
        <v>0</v>
      </c>
      <c r="E150" s="1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4" t="s">
        <v>360</v>
      </c>
      <c r="B151" s="10" t="s">
        <v>109</v>
      </c>
      <c r="C151" s="10" t="s">
        <v>70</v>
      </c>
      <c r="D151" s="37" t="s">
        <v>339</v>
      </c>
      <c r="E151" s="16">
        <v>403.59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4" t="s">
        <v>361</v>
      </c>
      <c r="B152" s="10" t="s">
        <v>110</v>
      </c>
      <c r="C152" s="10" t="s">
        <v>70</v>
      </c>
      <c r="D152" s="37" t="s">
        <v>27</v>
      </c>
      <c r="E152" s="1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4" t="s">
        <v>362</v>
      </c>
      <c r="B153" s="10" t="s">
        <v>67</v>
      </c>
      <c r="C153" s="10" t="s">
        <v>70</v>
      </c>
      <c r="D153" s="37" t="s">
        <v>12</v>
      </c>
      <c r="E153" s="1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4" t="s">
        <v>363</v>
      </c>
      <c r="B154" s="10" t="s">
        <v>111</v>
      </c>
      <c r="C154" s="10" t="s">
        <v>76</v>
      </c>
      <c r="D154" s="37">
        <f>E151/E2</f>
        <v>0.1405306591455134</v>
      </c>
      <c r="E154" s="1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4" t="s">
        <v>364</v>
      </c>
      <c r="B155" s="10" t="s">
        <v>109</v>
      </c>
      <c r="C155" s="10" t="s">
        <v>70</v>
      </c>
      <c r="D155" s="37" t="s">
        <v>336</v>
      </c>
      <c r="E155" s="16">
        <v>320.18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4" t="s">
        <v>365</v>
      </c>
      <c r="B156" s="10" t="s">
        <v>110</v>
      </c>
      <c r="C156" s="10" t="s">
        <v>70</v>
      </c>
      <c r="D156" s="37" t="s">
        <v>27</v>
      </c>
      <c r="E156" s="1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4" t="s">
        <v>366</v>
      </c>
      <c r="B157" s="10" t="s">
        <v>67</v>
      </c>
      <c r="C157" s="10" t="s">
        <v>70</v>
      </c>
      <c r="D157" s="37" t="s">
        <v>12</v>
      </c>
      <c r="E157" s="1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4" t="s">
        <v>367</v>
      </c>
      <c r="B158" s="10" t="s">
        <v>111</v>
      </c>
      <c r="C158" s="10" t="s">
        <v>76</v>
      </c>
      <c r="D158" s="37">
        <f>E155/E2</f>
        <v>0.11148716877328597</v>
      </c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4"/>
      <c r="B159" s="10" t="s">
        <v>109</v>
      </c>
      <c r="C159" s="10" t="s">
        <v>70</v>
      </c>
      <c r="D159" s="37" t="s">
        <v>378</v>
      </c>
      <c r="E159" s="16">
        <v>1193.8</v>
      </c>
      <c r="F159" s="40" t="s">
        <v>377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4"/>
      <c r="B160" s="10" t="s">
        <v>110</v>
      </c>
      <c r="C160" s="10" t="s">
        <v>70</v>
      </c>
      <c r="D160" s="37" t="s">
        <v>27</v>
      </c>
      <c r="E160" s="1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4"/>
      <c r="B161" s="10" t="s">
        <v>67</v>
      </c>
      <c r="C161" s="10" t="s">
        <v>70</v>
      </c>
      <c r="D161" s="37" t="s">
        <v>12</v>
      </c>
      <c r="E161" s="1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4"/>
      <c r="B162" s="10" t="s">
        <v>111</v>
      </c>
      <c r="C162" s="10" t="s">
        <v>76</v>
      </c>
      <c r="D162" s="37">
        <v>3.64</v>
      </c>
      <c r="E162" s="16"/>
      <c r="F162" s="40" t="s">
        <v>381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4" t="s">
        <v>368</v>
      </c>
      <c r="B163" s="10" t="s">
        <v>109</v>
      </c>
      <c r="C163" s="10" t="s">
        <v>70</v>
      </c>
      <c r="D163" s="10" t="s">
        <v>333</v>
      </c>
      <c r="E163" s="16">
        <v>900.43</v>
      </c>
      <c r="F163" s="41"/>
      <c r="G163" s="42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4" t="s">
        <v>369</v>
      </c>
      <c r="B164" s="10" t="s">
        <v>110</v>
      </c>
      <c r="C164" s="10" t="s">
        <v>70</v>
      </c>
      <c r="D164" s="10" t="s">
        <v>27</v>
      </c>
      <c r="E164" s="16"/>
      <c r="F164" s="4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4" t="s">
        <v>370</v>
      </c>
      <c r="B165" s="10" t="s">
        <v>67</v>
      </c>
      <c r="C165" s="10" t="s">
        <v>70</v>
      </c>
      <c r="D165" s="10" t="s">
        <v>12</v>
      </c>
      <c r="E165" s="1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4" t="s">
        <v>371</v>
      </c>
      <c r="B166" s="10" t="s">
        <v>111</v>
      </c>
      <c r="C166" s="10" t="s">
        <v>76</v>
      </c>
      <c r="D166" s="37">
        <f>E163/E2</f>
        <v>0.31353111180751414</v>
      </c>
      <c r="E166" s="1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30" t="s">
        <v>219</v>
      </c>
      <c r="B167" s="31" t="s">
        <v>107</v>
      </c>
      <c r="C167" s="31" t="s">
        <v>70</v>
      </c>
      <c r="D167" s="31" t="s">
        <v>41</v>
      </c>
      <c r="E167" s="1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4" t="s">
        <v>220</v>
      </c>
      <c r="B168" s="10" t="s">
        <v>108</v>
      </c>
      <c r="C168" s="10" t="s">
        <v>76</v>
      </c>
      <c r="D168" s="35">
        <f>E169+E173+E177+E181+E185+E189+E193+E197+E201+E205+E209</f>
        <v>49179.39</v>
      </c>
      <c r="E168" s="1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31.5">
      <c r="A169" s="34" t="s">
        <v>221</v>
      </c>
      <c r="B169" s="10" t="s">
        <v>109</v>
      </c>
      <c r="C169" s="10" t="s">
        <v>70</v>
      </c>
      <c r="D169" s="10" t="s">
        <v>42</v>
      </c>
      <c r="E169" s="16">
        <v>3022.8</v>
      </c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4" t="s">
        <v>222</v>
      </c>
      <c r="B170" s="10" t="s">
        <v>110</v>
      </c>
      <c r="C170" s="10" t="s">
        <v>70</v>
      </c>
      <c r="D170" s="10" t="s">
        <v>43</v>
      </c>
      <c r="E170" s="1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15.75">
      <c r="A171" s="34" t="s">
        <v>223</v>
      </c>
      <c r="B171" s="10" t="s">
        <v>67</v>
      </c>
      <c r="C171" s="10" t="s">
        <v>70</v>
      </c>
      <c r="D171" s="10" t="s">
        <v>22</v>
      </c>
      <c r="E171" s="1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4" t="s">
        <v>224</v>
      </c>
      <c r="B172" s="10" t="s">
        <v>111</v>
      </c>
      <c r="C172" s="10" t="s">
        <v>76</v>
      </c>
      <c r="D172" s="37">
        <v>251.9</v>
      </c>
      <c r="E172" s="1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31.5">
      <c r="A173" s="34"/>
      <c r="B173" s="10" t="s">
        <v>109</v>
      </c>
      <c r="C173" s="10" t="s">
        <v>70</v>
      </c>
      <c r="D173" s="10" t="s">
        <v>384</v>
      </c>
      <c r="E173" s="16">
        <v>3538.5</v>
      </c>
      <c r="F173" s="17">
        <v>2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4"/>
      <c r="B174" s="10" t="s">
        <v>110</v>
      </c>
      <c r="C174" s="10" t="s">
        <v>70</v>
      </c>
      <c r="D174" s="10" t="s">
        <v>43</v>
      </c>
      <c r="E174" s="1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15.75">
      <c r="A175" s="34"/>
      <c r="B175" s="10" t="s">
        <v>67</v>
      </c>
      <c r="C175" s="10" t="s">
        <v>70</v>
      </c>
      <c r="D175" s="10" t="s">
        <v>22</v>
      </c>
      <c r="E175" s="1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4"/>
      <c r="B176" s="10" t="s">
        <v>111</v>
      </c>
      <c r="C176" s="10" t="s">
        <v>76</v>
      </c>
      <c r="D176" s="37">
        <v>353.85</v>
      </c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31.5">
      <c r="A177" s="34" t="s">
        <v>225</v>
      </c>
      <c r="B177" s="10" t="s">
        <v>109</v>
      </c>
      <c r="C177" s="10" t="s">
        <v>70</v>
      </c>
      <c r="D177" s="10" t="s">
        <v>44</v>
      </c>
      <c r="E177" s="16">
        <v>258.19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4" t="s">
        <v>226</v>
      </c>
      <c r="B178" s="10" t="s">
        <v>110</v>
      </c>
      <c r="C178" s="10" t="s">
        <v>70</v>
      </c>
      <c r="D178" s="10" t="s">
        <v>27</v>
      </c>
      <c r="E178" s="1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15.75">
      <c r="A179" s="34" t="s">
        <v>227</v>
      </c>
      <c r="B179" s="10" t="s">
        <v>67</v>
      </c>
      <c r="C179" s="10" t="s">
        <v>70</v>
      </c>
      <c r="D179" s="10" t="s">
        <v>12</v>
      </c>
      <c r="E179" s="1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4" t="s">
        <v>228</v>
      </c>
      <c r="B180" s="10" t="s">
        <v>111</v>
      </c>
      <c r="C180" s="10" t="s">
        <v>76</v>
      </c>
      <c r="D180" s="37">
        <f>E177/E2</f>
        <v>0.08990215536752671</v>
      </c>
      <c r="E180" s="1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31.5">
      <c r="A181" s="34" t="s">
        <v>229</v>
      </c>
      <c r="B181" s="10" t="s">
        <v>109</v>
      </c>
      <c r="C181" s="10" t="s">
        <v>70</v>
      </c>
      <c r="D181" s="10" t="s">
        <v>45</v>
      </c>
      <c r="E181" s="16">
        <v>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4" t="s">
        <v>230</v>
      </c>
      <c r="B182" s="10" t="s">
        <v>110</v>
      </c>
      <c r="C182" s="10" t="s">
        <v>70</v>
      </c>
      <c r="D182" s="10" t="s">
        <v>27</v>
      </c>
      <c r="E182" s="1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15.75">
      <c r="A183" s="34" t="s">
        <v>231</v>
      </c>
      <c r="B183" s="10" t="s">
        <v>67</v>
      </c>
      <c r="C183" s="10" t="s">
        <v>70</v>
      </c>
      <c r="D183" s="10" t="s">
        <v>12</v>
      </c>
      <c r="E183" s="1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4" t="s">
        <v>232</v>
      </c>
      <c r="B184" s="10" t="s">
        <v>111</v>
      </c>
      <c r="C184" s="10" t="s">
        <v>76</v>
      </c>
      <c r="D184" s="37">
        <f>E181/E2</f>
        <v>0</v>
      </c>
      <c r="E184" s="1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31.5">
      <c r="A185" s="34" t="s">
        <v>233</v>
      </c>
      <c r="B185" s="10" t="s">
        <v>109</v>
      </c>
      <c r="C185" s="10" t="s">
        <v>70</v>
      </c>
      <c r="D185" s="10" t="s">
        <v>46</v>
      </c>
      <c r="E185" s="16">
        <f>158.74+5370.4+108.47+3308.69</f>
        <v>8946.3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4" t="s">
        <v>234</v>
      </c>
      <c r="B186" s="10" t="s">
        <v>110</v>
      </c>
      <c r="C186" s="10" t="s">
        <v>70</v>
      </c>
      <c r="D186" s="10" t="s">
        <v>27</v>
      </c>
      <c r="E186" s="16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15.75">
      <c r="A187" s="34" t="s">
        <v>235</v>
      </c>
      <c r="B187" s="10" t="s">
        <v>67</v>
      </c>
      <c r="C187" s="10" t="s">
        <v>70</v>
      </c>
      <c r="D187" s="10" t="s">
        <v>12</v>
      </c>
      <c r="E187" s="1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4" t="s">
        <v>236</v>
      </c>
      <c r="B188" s="10" t="s">
        <v>111</v>
      </c>
      <c r="C188" s="10" t="s">
        <v>76</v>
      </c>
      <c r="D188" s="37">
        <f>E185/E2</f>
        <v>3.115115428810195</v>
      </c>
      <c r="E188" s="1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31.5">
      <c r="A189" s="34" t="s">
        <v>237</v>
      </c>
      <c r="B189" s="10" t="s">
        <v>109</v>
      </c>
      <c r="C189" s="10" t="s">
        <v>70</v>
      </c>
      <c r="D189" s="10" t="s">
        <v>324</v>
      </c>
      <c r="E189" s="16">
        <f>200.45+99.42+826.95+286.21+914.97</f>
        <v>2328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4" t="s">
        <v>238</v>
      </c>
      <c r="B190" s="10" t="s">
        <v>110</v>
      </c>
      <c r="C190" s="10" t="s">
        <v>70</v>
      </c>
      <c r="D190" s="10" t="s">
        <v>27</v>
      </c>
      <c r="E190" s="1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15.75">
      <c r="A191" s="34" t="s">
        <v>240</v>
      </c>
      <c r="B191" s="10" t="s">
        <v>67</v>
      </c>
      <c r="C191" s="10" t="s">
        <v>70</v>
      </c>
      <c r="D191" s="10" t="s">
        <v>12</v>
      </c>
      <c r="E191" s="1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4" t="s">
        <v>241</v>
      </c>
      <c r="B192" s="10" t="s">
        <v>111</v>
      </c>
      <c r="C192" s="10" t="s">
        <v>76</v>
      </c>
      <c r="D192" s="37">
        <f>E189/E2</f>
        <v>0.8106131829102684</v>
      </c>
      <c r="E192" s="1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31.5">
      <c r="A193" s="34"/>
      <c r="B193" s="10" t="s">
        <v>109</v>
      </c>
      <c r="C193" s="10" t="s">
        <v>70</v>
      </c>
      <c r="D193" s="10" t="s">
        <v>380</v>
      </c>
      <c r="E193" s="16">
        <f>577.13+198.85+591.93</f>
        <v>1367.9099999999999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4"/>
      <c r="B194" s="10" t="s">
        <v>110</v>
      </c>
      <c r="C194" s="10" t="s">
        <v>70</v>
      </c>
      <c r="D194" s="10" t="s">
        <v>27</v>
      </c>
      <c r="E194" s="16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15.75">
      <c r="A195" s="34"/>
      <c r="B195" s="10" t="s">
        <v>67</v>
      </c>
      <c r="C195" s="10" t="s">
        <v>70</v>
      </c>
      <c r="D195" s="10" t="s">
        <v>12</v>
      </c>
      <c r="E195" s="16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4"/>
      <c r="B196" s="10" t="s">
        <v>111</v>
      </c>
      <c r="C196" s="10" t="s">
        <v>76</v>
      </c>
      <c r="D196" s="37">
        <f>E193/E2</f>
        <v>0.4763083672829833</v>
      </c>
      <c r="E196" s="1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31.5">
      <c r="A197" s="34" t="s">
        <v>242</v>
      </c>
      <c r="B197" s="10" t="s">
        <v>109</v>
      </c>
      <c r="C197" s="10" t="s">
        <v>70</v>
      </c>
      <c r="D197" s="10" t="s">
        <v>47</v>
      </c>
      <c r="E197" s="16">
        <v>7165.02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4" t="s">
        <v>239</v>
      </c>
      <c r="B198" s="10" t="s">
        <v>110</v>
      </c>
      <c r="C198" s="10" t="s">
        <v>70</v>
      </c>
      <c r="D198" s="10" t="s">
        <v>27</v>
      </c>
      <c r="E198" s="1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15.75">
      <c r="A199" s="34" t="s">
        <v>243</v>
      </c>
      <c r="B199" s="10" t="s">
        <v>67</v>
      </c>
      <c r="C199" s="10" t="s">
        <v>70</v>
      </c>
      <c r="D199" s="10" t="s">
        <v>12</v>
      </c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4" t="s">
        <v>244</v>
      </c>
      <c r="B200" s="10" t="s">
        <v>111</v>
      </c>
      <c r="C200" s="10" t="s">
        <v>76</v>
      </c>
      <c r="D200" s="37">
        <f>E197/E2</f>
        <v>2.494870991329782</v>
      </c>
      <c r="E200" s="1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31.5">
      <c r="A201" s="34" t="s">
        <v>245</v>
      </c>
      <c r="B201" s="10" t="s">
        <v>109</v>
      </c>
      <c r="C201" s="10" t="s">
        <v>70</v>
      </c>
      <c r="D201" s="10" t="s">
        <v>48</v>
      </c>
      <c r="E201" s="16">
        <f>311.12</f>
        <v>311.12</v>
      </c>
      <c r="F201" s="17" t="s">
        <v>334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4" t="s">
        <v>246</v>
      </c>
      <c r="B202" s="10" t="s">
        <v>110</v>
      </c>
      <c r="C202" s="10" t="s">
        <v>70</v>
      </c>
      <c r="D202" s="10" t="s">
        <v>27</v>
      </c>
      <c r="E202" s="16"/>
      <c r="F202" s="17" t="s">
        <v>12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15.75">
      <c r="A203" s="34" t="s">
        <v>247</v>
      </c>
      <c r="B203" s="10" t="s">
        <v>67</v>
      </c>
      <c r="C203" s="10" t="s">
        <v>70</v>
      </c>
      <c r="D203" s="10" t="s">
        <v>12</v>
      </c>
      <c r="E203" s="1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4" t="s">
        <v>248</v>
      </c>
      <c r="B204" s="10" t="s">
        <v>111</v>
      </c>
      <c r="C204" s="10" t="s">
        <v>76</v>
      </c>
      <c r="D204" s="37">
        <f>E201/E2</f>
        <v>0.1083324628294857</v>
      </c>
      <c r="E204" s="1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31.5">
      <c r="A205" s="34" t="s">
        <v>249</v>
      </c>
      <c r="B205" s="10" t="s">
        <v>109</v>
      </c>
      <c r="C205" s="10" t="s">
        <v>70</v>
      </c>
      <c r="D205" s="10" t="s">
        <v>49</v>
      </c>
      <c r="E205" s="16">
        <f>7339.84+765.47+3633.63+298.27+3144.23+387.44+2155.73</f>
        <v>17724.61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4" t="s">
        <v>250</v>
      </c>
      <c r="B206" s="10" t="s">
        <v>110</v>
      </c>
      <c r="C206" s="10" t="s">
        <v>70</v>
      </c>
      <c r="D206" s="10" t="s">
        <v>27</v>
      </c>
      <c r="E206" s="1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15.75">
      <c r="A207" s="34" t="s">
        <v>251</v>
      </c>
      <c r="B207" s="10" t="s">
        <v>67</v>
      </c>
      <c r="C207" s="10" t="s">
        <v>70</v>
      </c>
      <c r="D207" s="10" t="s">
        <v>12</v>
      </c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4" t="s">
        <v>252</v>
      </c>
      <c r="B208" s="10" t="s">
        <v>111</v>
      </c>
      <c r="C208" s="10" t="s">
        <v>76</v>
      </c>
      <c r="D208" s="37">
        <f>E205/E2</f>
        <v>6.171736481075246</v>
      </c>
      <c r="E208" s="1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31.5">
      <c r="A209" s="34"/>
      <c r="B209" s="10" t="s">
        <v>109</v>
      </c>
      <c r="C209" s="10" t="s">
        <v>70</v>
      </c>
      <c r="D209" s="37" t="s">
        <v>379</v>
      </c>
      <c r="E209" s="16">
        <f>2258.47+2258.47</f>
        <v>4516.94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4"/>
      <c r="B210" s="10" t="s">
        <v>110</v>
      </c>
      <c r="C210" s="10" t="s">
        <v>70</v>
      </c>
      <c r="D210" s="37" t="s">
        <v>27</v>
      </c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15.75">
      <c r="A211" s="34"/>
      <c r="B211" s="10" t="s">
        <v>67</v>
      </c>
      <c r="C211" s="10" t="s">
        <v>70</v>
      </c>
      <c r="D211" s="37" t="s">
        <v>12</v>
      </c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4"/>
      <c r="B212" s="10" t="s">
        <v>111</v>
      </c>
      <c r="C212" s="10" t="s">
        <v>76</v>
      </c>
      <c r="D212" s="37">
        <f>E209/E2</f>
        <v>1.5728054598001322</v>
      </c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47.25">
      <c r="A213" s="30" t="s">
        <v>287</v>
      </c>
      <c r="B213" s="31" t="s">
        <v>107</v>
      </c>
      <c r="C213" s="31" t="s">
        <v>70</v>
      </c>
      <c r="D213" s="31" t="s">
        <v>50</v>
      </c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8.75">
      <c r="A214" s="34" t="s">
        <v>253</v>
      </c>
      <c r="B214" s="10" t="s">
        <v>108</v>
      </c>
      <c r="C214" s="10" t="s">
        <v>76</v>
      </c>
      <c r="D214" s="10">
        <f>E215+E219+E223+E227+E231+E235+E239+E243+E247+E251</f>
        <v>32112.789999999997</v>
      </c>
      <c r="E214" s="16"/>
      <c r="F214" s="43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31.5">
      <c r="A215" s="34" t="s">
        <v>254</v>
      </c>
      <c r="B215" s="10" t="s">
        <v>109</v>
      </c>
      <c r="C215" s="10" t="s">
        <v>70</v>
      </c>
      <c r="D215" s="10" t="s">
        <v>51</v>
      </c>
      <c r="E215" s="16">
        <v>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4" t="s">
        <v>283</v>
      </c>
      <c r="B216" s="10" t="s">
        <v>110</v>
      </c>
      <c r="C216" s="10" t="s">
        <v>70</v>
      </c>
      <c r="D216" s="10" t="s">
        <v>27</v>
      </c>
      <c r="E216" s="1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15.75">
      <c r="A217" s="34" t="s">
        <v>255</v>
      </c>
      <c r="B217" s="10" t="s">
        <v>67</v>
      </c>
      <c r="C217" s="10" t="s">
        <v>70</v>
      </c>
      <c r="D217" s="10" t="s">
        <v>12</v>
      </c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4" t="s">
        <v>256</v>
      </c>
      <c r="B218" s="10" t="s">
        <v>111</v>
      </c>
      <c r="C218" s="10" t="s">
        <v>76</v>
      </c>
      <c r="D218" s="10">
        <v>0</v>
      </c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31.5">
      <c r="A219" s="34" t="s">
        <v>257</v>
      </c>
      <c r="B219" s="10" t="s">
        <v>109</v>
      </c>
      <c r="C219" s="10" t="s">
        <v>70</v>
      </c>
      <c r="D219" s="10" t="s">
        <v>53</v>
      </c>
      <c r="E219" s="16">
        <v>1078.39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4" t="s">
        <v>258</v>
      </c>
      <c r="B220" s="10" t="s">
        <v>110</v>
      </c>
      <c r="C220" s="10" t="s">
        <v>70</v>
      </c>
      <c r="D220" s="10" t="s">
        <v>27</v>
      </c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15.75">
      <c r="A221" s="34" t="s">
        <v>259</v>
      </c>
      <c r="B221" s="10" t="s">
        <v>67</v>
      </c>
      <c r="C221" s="10" t="s">
        <v>70</v>
      </c>
      <c r="D221" s="10" t="s">
        <v>12</v>
      </c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4" t="s">
        <v>260</v>
      </c>
      <c r="B222" s="10" t="s">
        <v>111</v>
      </c>
      <c r="C222" s="10" t="s">
        <v>76</v>
      </c>
      <c r="D222" s="37">
        <f>E219/E2</f>
        <v>0.37549705769699504</v>
      </c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31.5">
      <c r="A223" s="34" t="s">
        <v>261</v>
      </c>
      <c r="B223" s="10" t="s">
        <v>109</v>
      </c>
      <c r="C223" s="10" t="s">
        <v>70</v>
      </c>
      <c r="D223" s="10" t="s">
        <v>52</v>
      </c>
      <c r="E223" s="16">
        <v>126.46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4" t="s">
        <v>262</v>
      </c>
      <c r="B224" s="10" t="s">
        <v>110</v>
      </c>
      <c r="C224" s="10" t="s">
        <v>70</v>
      </c>
      <c r="D224" s="10" t="s">
        <v>27</v>
      </c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15.75">
      <c r="A225" s="34" t="s">
        <v>263</v>
      </c>
      <c r="B225" s="10" t="s">
        <v>67</v>
      </c>
      <c r="C225" s="10" t="s">
        <v>70</v>
      </c>
      <c r="D225" s="10" t="s">
        <v>12</v>
      </c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4" t="s">
        <v>264</v>
      </c>
      <c r="B226" s="10" t="s">
        <v>111</v>
      </c>
      <c r="C226" s="10" t="s">
        <v>76</v>
      </c>
      <c r="D226" s="37">
        <f>E223/E2</f>
        <v>0.044033566628364496</v>
      </c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31.5">
      <c r="A227" s="34" t="s">
        <v>265</v>
      </c>
      <c r="B227" s="10" t="s">
        <v>109</v>
      </c>
      <c r="C227" s="10" t="s">
        <v>70</v>
      </c>
      <c r="D227" s="10" t="s">
        <v>288</v>
      </c>
      <c r="E227" s="16">
        <v>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4" t="s">
        <v>266</v>
      </c>
      <c r="B228" s="10" t="s">
        <v>110</v>
      </c>
      <c r="C228" s="10" t="s">
        <v>70</v>
      </c>
      <c r="D228" s="10" t="s">
        <v>27</v>
      </c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15.75">
      <c r="A229" s="34" t="s">
        <v>267</v>
      </c>
      <c r="B229" s="10" t="s">
        <v>67</v>
      </c>
      <c r="C229" s="10" t="s">
        <v>70</v>
      </c>
      <c r="D229" s="10" t="s">
        <v>12</v>
      </c>
      <c r="E229" s="1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4" t="s">
        <v>268</v>
      </c>
      <c r="B230" s="10" t="s">
        <v>111</v>
      </c>
      <c r="C230" s="10" t="s">
        <v>76</v>
      </c>
      <c r="D230" s="10">
        <v>0</v>
      </c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31.5">
      <c r="A231" s="34" t="s">
        <v>269</v>
      </c>
      <c r="B231" s="10" t="s">
        <v>109</v>
      </c>
      <c r="C231" s="10" t="s">
        <v>70</v>
      </c>
      <c r="D231" s="10" t="s">
        <v>340</v>
      </c>
      <c r="E231" s="16">
        <v>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4" t="s">
        <v>270</v>
      </c>
      <c r="B232" s="10" t="s">
        <v>110</v>
      </c>
      <c r="C232" s="10" t="s">
        <v>70</v>
      </c>
      <c r="D232" s="10" t="s">
        <v>27</v>
      </c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15.75">
      <c r="A233" s="34" t="s">
        <v>271</v>
      </c>
      <c r="B233" s="10" t="s">
        <v>67</v>
      </c>
      <c r="C233" s="10" t="s">
        <v>70</v>
      </c>
      <c r="D233" s="10" t="s">
        <v>12</v>
      </c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4" t="s">
        <v>272</v>
      </c>
      <c r="B234" s="10" t="s">
        <v>111</v>
      </c>
      <c r="C234" s="10" t="s">
        <v>76</v>
      </c>
      <c r="D234" s="37">
        <f>E231/E2</f>
        <v>0</v>
      </c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31.5">
      <c r="A235" s="34" t="s">
        <v>273</v>
      </c>
      <c r="B235" s="10" t="s">
        <v>109</v>
      </c>
      <c r="C235" s="10" t="s">
        <v>70</v>
      </c>
      <c r="D235" s="10" t="s">
        <v>1</v>
      </c>
      <c r="E235" s="16">
        <v>30355.85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4" t="s">
        <v>274</v>
      </c>
      <c r="B236" s="10" t="s">
        <v>110</v>
      </c>
      <c r="C236" s="10" t="s">
        <v>70</v>
      </c>
      <c r="D236" s="10" t="s">
        <v>27</v>
      </c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15.75">
      <c r="A237" s="34" t="s">
        <v>275</v>
      </c>
      <c r="B237" s="10" t="s">
        <v>67</v>
      </c>
      <c r="C237" s="10" t="s">
        <v>70</v>
      </c>
      <c r="D237" s="10" t="s">
        <v>12</v>
      </c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4" t="s">
        <v>276</v>
      </c>
      <c r="B238" s="10" t="s">
        <v>111</v>
      </c>
      <c r="C238" s="10" t="s">
        <v>76</v>
      </c>
      <c r="D238" s="37">
        <f>E235/E2</f>
        <v>10.569953689195305</v>
      </c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31.5">
      <c r="A239" s="34" t="s">
        <v>277</v>
      </c>
      <c r="B239" s="10" t="s">
        <v>109</v>
      </c>
      <c r="C239" s="10" t="s">
        <v>70</v>
      </c>
      <c r="D239" s="10" t="s">
        <v>0</v>
      </c>
      <c r="E239" s="16">
        <v>552.09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4" t="s">
        <v>278</v>
      </c>
      <c r="B240" s="10" t="s">
        <v>110</v>
      </c>
      <c r="C240" s="10" t="s">
        <v>70</v>
      </c>
      <c r="D240" s="10" t="s">
        <v>27</v>
      </c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15.75">
      <c r="A241" s="34" t="s">
        <v>279</v>
      </c>
      <c r="B241" s="10" t="s">
        <v>67</v>
      </c>
      <c r="C241" s="10" t="s">
        <v>70</v>
      </c>
      <c r="D241" s="10" t="s">
        <v>12</v>
      </c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4" t="s">
        <v>280</v>
      </c>
      <c r="B242" s="10" t="s">
        <v>111</v>
      </c>
      <c r="C242" s="10" t="s">
        <v>76</v>
      </c>
      <c r="D242" s="37">
        <f>E239/E2</f>
        <v>0.19223858769455762</v>
      </c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31.5">
      <c r="A243" s="34" t="s">
        <v>282</v>
      </c>
      <c r="B243" s="10" t="s">
        <v>109</v>
      </c>
      <c r="C243" s="10" t="s">
        <v>70</v>
      </c>
      <c r="D243" s="10" t="s">
        <v>54</v>
      </c>
      <c r="E243" s="16"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4" t="s">
        <v>284</v>
      </c>
      <c r="B244" s="10" t="s">
        <v>110</v>
      </c>
      <c r="C244" s="10" t="s">
        <v>70</v>
      </c>
      <c r="D244" s="10" t="s">
        <v>27</v>
      </c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15.75">
      <c r="A245" s="34" t="s">
        <v>285</v>
      </c>
      <c r="B245" s="10" t="s">
        <v>67</v>
      </c>
      <c r="C245" s="10" t="s">
        <v>70</v>
      </c>
      <c r="D245" s="10" t="s">
        <v>12</v>
      </c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4" t="s">
        <v>286</v>
      </c>
      <c r="B246" s="10" t="s">
        <v>111</v>
      </c>
      <c r="C246" s="10" t="s">
        <v>76</v>
      </c>
      <c r="D246" s="37">
        <f>E243/E2</f>
        <v>0</v>
      </c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31.5">
      <c r="A247" s="34" t="s">
        <v>289</v>
      </c>
      <c r="B247" s="10" t="s">
        <v>109</v>
      </c>
      <c r="C247" s="10" t="s">
        <v>70</v>
      </c>
      <c r="D247" s="10" t="s">
        <v>55</v>
      </c>
      <c r="E247" s="16">
        <v>0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4" t="s">
        <v>290</v>
      </c>
      <c r="B248" s="10" t="s">
        <v>110</v>
      </c>
      <c r="C248" s="10" t="s">
        <v>70</v>
      </c>
      <c r="D248" s="10" t="s">
        <v>27</v>
      </c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15.75">
      <c r="A249" s="34" t="s">
        <v>291</v>
      </c>
      <c r="B249" s="10" t="s">
        <v>67</v>
      </c>
      <c r="C249" s="10" t="s">
        <v>70</v>
      </c>
      <c r="D249" s="10" t="s">
        <v>12</v>
      </c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4" t="s">
        <v>292</v>
      </c>
      <c r="B250" s="10" t="s">
        <v>111</v>
      </c>
      <c r="C250" s="10" t="s">
        <v>76</v>
      </c>
      <c r="D250" s="37">
        <f>E247/E2</f>
        <v>0</v>
      </c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31.5">
      <c r="A251" s="34" t="s">
        <v>372</v>
      </c>
      <c r="B251" s="10" t="s">
        <v>109</v>
      </c>
      <c r="C251" s="10" t="s">
        <v>70</v>
      </c>
      <c r="D251" s="10" t="s">
        <v>56</v>
      </c>
      <c r="E251" s="16">
        <v>0</v>
      </c>
      <c r="F251" s="17" t="s">
        <v>335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8" customFormat="1" ht="15.75">
      <c r="A252" s="34" t="s">
        <v>373</v>
      </c>
      <c r="B252" s="10" t="s">
        <v>110</v>
      </c>
      <c r="C252" s="10" t="s">
        <v>70</v>
      </c>
      <c r="D252" s="10" t="s">
        <v>27</v>
      </c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8" customFormat="1" ht="15.75">
      <c r="A253" s="34" t="s">
        <v>374</v>
      </c>
      <c r="B253" s="10" t="s">
        <v>67</v>
      </c>
      <c r="C253" s="10" t="s">
        <v>70</v>
      </c>
      <c r="D253" s="10" t="s">
        <v>325</v>
      </c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8" customFormat="1" ht="15.75">
      <c r="A254" s="34" t="s">
        <v>375</v>
      </c>
      <c r="B254" s="10" t="s">
        <v>111</v>
      </c>
      <c r="C254" s="10" t="s">
        <v>76</v>
      </c>
      <c r="D254" s="37">
        <f>E251/E2</f>
        <v>0</v>
      </c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8" customFormat="1" ht="15.75">
      <c r="A255" s="34"/>
      <c r="B255" s="31" t="s">
        <v>281</v>
      </c>
      <c r="C255" s="10" t="s">
        <v>76</v>
      </c>
      <c r="D255" s="44">
        <f>SUM(D90,D28,D34,D60,D66,D72,D78,D84,D100,D110,D168,D214)</f>
        <v>396736.6699999999</v>
      </c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4" ht="15.75">
      <c r="A256" s="11" t="s">
        <v>293</v>
      </c>
      <c r="B256" s="11"/>
      <c r="C256" s="11"/>
      <c r="D256" s="11"/>
    </row>
    <row r="257" spans="1:4" ht="15.75">
      <c r="A257" s="8" t="s">
        <v>294</v>
      </c>
      <c r="B257" s="9" t="s">
        <v>295</v>
      </c>
      <c r="C257" s="9" t="s">
        <v>296</v>
      </c>
      <c r="D257" s="9">
        <v>5</v>
      </c>
    </row>
    <row r="258" spans="1:4" ht="15.75">
      <c r="A258" s="8" t="s">
        <v>297</v>
      </c>
      <c r="B258" s="9" t="s">
        <v>298</v>
      </c>
      <c r="C258" s="9" t="s">
        <v>296</v>
      </c>
      <c r="D258" s="9">
        <v>5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9">
        <v>-25688.88</v>
      </c>
    </row>
    <row r="261" spans="1:4" ht="15.75">
      <c r="A261" s="11" t="s">
        <v>303</v>
      </c>
      <c r="B261" s="11"/>
      <c r="C261" s="11"/>
      <c r="D261" s="11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11" t="s">
        <v>311</v>
      </c>
      <c r="B268" s="11"/>
      <c r="C268" s="11"/>
      <c r="D268" s="11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11" t="s">
        <v>317</v>
      </c>
      <c r="B273" s="11"/>
      <c r="C273" s="11"/>
      <c r="D273" s="11"/>
    </row>
    <row r="274" spans="1:4" ht="15.75">
      <c r="A274" s="8" t="s">
        <v>318</v>
      </c>
      <c r="B274" s="9" t="s">
        <v>319</v>
      </c>
      <c r="C274" s="9" t="s">
        <v>296</v>
      </c>
      <c r="D274" s="9">
        <v>5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4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31398.74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2017-04-05T08:30:51Z</dcterms:modified>
  <cp:category/>
  <cp:version/>
  <cp:contentType/>
  <cp:contentStatus/>
</cp:coreProperties>
</file>