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760" activeTab="0"/>
  </bookViews>
  <sheets>
    <sheet name="по форме" sheetId="1" r:id="rId1"/>
  </sheets>
  <externalReferences>
    <externalReference r:id="rId4"/>
  </externalReferences>
  <definedNames>
    <definedName name="_xlnm.Print_Area" localSheetId="0">'по форме'!$A$1:$D$320</definedName>
  </definedNames>
  <calcPr fullCalcOnLoad="1"/>
</workbook>
</file>

<file path=xl/sharedStrings.xml><?xml version="1.0" encoding="utf-8"?>
<sst xmlns="http://schemas.openxmlformats.org/spreadsheetml/2006/main" count="1098" uniqueCount="399">
  <si>
    <t>Ремонт и укрепление входных дверей</t>
  </si>
  <si>
    <t>Ремонт кровли</t>
  </si>
  <si>
    <t>Уборка грунта</t>
  </si>
  <si>
    <t>Уборка контейнерных площадок</t>
  </si>
  <si>
    <t>Услуги АДС</t>
  </si>
  <si>
    <t>Вывоз ТБО</t>
  </si>
  <si>
    <t>Вывоз КГО</t>
  </si>
  <si>
    <t>Управление МКД</t>
  </si>
  <si>
    <t>Дератизация МОП</t>
  </si>
  <si>
    <t>Дезинсекция МОП</t>
  </si>
  <si>
    <t>Обеспечение устранения аварий на внутридомовых инженерных системах в многоквартирном доме</t>
  </si>
  <si>
    <t>круглосуточно</t>
  </si>
  <si>
    <t>м2</t>
  </si>
  <si>
    <t>Работы по содержанию помещений, входящих в состав общего имущества в многоквартирном доме</t>
  </si>
  <si>
    <t>Мытьё лестничных площадок и маршей 1 этажа</t>
  </si>
  <si>
    <t>Влажное подметание лестничных площадок и маршей 2 этажа и выше</t>
  </si>
  <si>
    <t>Влажное подметание лестничных площадок и маршей 1 этажа</t>
  </si>
  <si>
    <t>6 раз в неделю</t>
  </si>
  <si>
    <t>Прочая работа (услуга)</t>
  </si>
  <si>
    <t>Начисление платы,РКО,регистрационный учёт граждан</t>
  </si>
  <si>
    <t>ежедневно</t>
  </si>
  <si>
    <t>1 раз в месяц</t>
  </si>
  <si>
    <t>шт</t>
  </si>
  <si>
    <t>Работы (услуги) по управлению многоквартирным домом</t>
  </si>
  <si>
    <t>Работы по обеспечению вывоза бытовых отходов</t>
  </si>
  <si>
    <t>2 раза в неделю</t>
  </si>
  <si>
    <t>Проведение дератизации и дезинсекции помещений, входящих в состав общего имущества в многоквартирном доме</t>
  </si>
  <si>
    <t>по мере необходимости</t>
  </si>
  <si>
    <t>1 раз в квартал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</si>
  <si>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</si>
  <si>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Уборка ступеней(от снега и мусора)</t>
  </si>
  <si>
    <t>Сдвигание свежевыпавшего снега (уборка асфальта после снегопада)</t>
  </si>
  <si>
    <t>1 раз в сутки при снегопаде</t>
  </si>
  <si>
    <t>5 раз в неделю</t>
  </si>
  <si>
    <t>1 раз в неделю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</si>
  <si>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</si>
  <si>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3 раза в неделю</t>
  </si>
  <si>
    <t>Вывоз листвы с придомовой территории(весна,осень)</t>
  </si>
  <si>
    <t>2 раза в год</t>
  </si>
  <si>
    <t>Посыпка пескосоляной смесью вручную(асфальт)20% территории</t>
  </si>
  <si>
    <t>Очистка придомовой территории от наледи и льда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</si>
  <si>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</si>
  <si>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Ремонт и обслуживание кол.приборов учёта холодной воды</t>
  </si>
  <si>
    <t>ежемесячно</t>
  </si>
  <si>
    <t>Ремонт,замена осветительных установок помещений общего пользования</t>
  </si>
  <si>
    <t>Ремонт,замена внутридомовых электросетей</t>
  </si>
  <si>
    <t>Ремонт,замена внутридомовых сетей канализации</t>
  </si>
  <si>
    <t>Ремонт,замена внутридомового электрооборудования общего пользования</t>
  </si>
  <si>
    <t>Ремонт,замена общедомовых приборов учёта системы электроснабжения,снятие показаний</t>
  </si>
  <si>
    <t>Ремонт системы отопления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</si>
  <si>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</si>
  <si>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 xml:space="preserve">Ремон  балконных козырьков </t>
  </si>
  <si>
    <t>Ремонт стен (внутренняя отделка)</t>
  </si>
  <si>
    <t>Ремонт стен (наружные поверхности)</t>
  </si>
  <si>
    <t>Окраска стен,дверей,помещений общего пользования</t>
  </si>
  <si>
    <t>Замена,разбитых стекол,окон,дверей в помещениях общего пользования</t>
  </si>
  <si>
    <t>Герметизация,теплоизоляция межпанельных и иных швов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</si>
  <si>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</si>
  <si>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</si>
  <si>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</si>
  <si>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</si>
  <si>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</si>
  <si>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</si>
  <si>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</si>
  <si>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</si>
  <si>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</si>
  <si>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</si>
  <si>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</si>
  <si>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</si>
  <si>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</si>
  <si>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</si>
  <si>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</si>
  <si>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</si>
  <si>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</si>
  <si>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</si>
  <si>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</si>
  <si>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</si>
  <si>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</si>
  <si>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</si>
  <si>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</si>
  <si>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</si>
  <si>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</si>
  <si>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</si>
  <si>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</si>
  <si>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</si>
  <si>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</si>
  <si>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</si>
  <si>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</si>
  <si>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</si>
  <si>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</si>
  <si>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</si>
  <si>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</si>
  <si>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</si>
  <si>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</si>
  <si>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</si>
  <si>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</si>
  <si>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</si>
  <si>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</si>
  <si>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</si>
  <si>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</si>
  <si>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</si>
  <si>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</si>
  <si>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</si>
  <si>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</si>
  <si>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</si>
  <si>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</si>
  <si>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</si>
  <si>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</si>
  <si>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</si>
  <si>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</si>
  <si>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</si>
  <si>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</si>
  <si>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22.1</t>
  </si>
  <si>
    <t>23.1</t>
  </si>
  <si>
    <t>24.1</t>
  </si>
  <si>
    <t>25.1</t>
  </si>
  <si>
    <t>21.1</t>
  </si>
  <si>
    <t>26.1</t>
  </si>
  <si>
    <t>21.2</t>
  </si>
  <si>
    <t>22.2.1</t>
  </si>
  <si>
    <t>23.2.1</t>
  </si>
  <si>
    <t>24.2.1</t>
  </si>
  <si>
    <t>25.2.1</t>
  </si>
  <si>
    <t>26.2.1</t>
  </si>
  <si>
    <t>23.2.2</t>
  </si>
  <si>
    <t>24.2.2</t>
  </si>
  <si>
    <t>25.2.2</t>
  </si>
  <si>
    <t>26.2.2</t>
  </si>
  <si>
    <t>23.2.3</t>
  </si>
  <si>
    <t>24.2.3</t>
  </si>
  <si>
    <t>25.2.3</t>
  </si>
  <si>
    <t>26.2.3</t>
  </si>
  <si>
    <t>21.3</t>
  </si>
  <si>
    <t>22.3</t>
  </si>
  <si>
    <t>23.3</t>
  </si>
  <si>
    <t>24.3</t>
  </si>
  <si>
    <t>25.3</t>
  </si>
  <si>
    <t>26.3</t>
  </si>
  <si>
    <t>21.6</t>
  </si>
  <si>
    <t>22.6</t>
  </si>
  <si>
    <t>23.6</t>
  </si>
  <si>
    <t>24.6</t>
  </si>
  <si>
    <t>25.6</t>
  </si>
  <si>
    <t>26.6</t>
  </si>
  <si>
    <t>21.7</t>
  </si>
  <si>
    <t>22.7</t>
  </si>
  <si>
    <t>23.7</t>
  </si>
  <si>
    <t>24.7</t>
  </si>
  <si>
    <t>25.7</t>
  </si>
  <si>
    <t>26.7</t>
  </si>
  <si>
    <t>1 раз в год</t>
  </si>
  <si>
    <t>21.8</t>
  </si>
  <si>
    <t>22.8</t>
  </si>
  <si>
    <t>23.8</t>
  </si>
  <si>
    <t>24.8</t>
  </si>
  <si>
    <t>25.8</t>
  </si>
  <si>
    <t>26.8</t>
  </si>
  <si>
    <t>санузел - 1 раз в год; кухня - 2 раза в год</t>
  </si>
  <si>
    <t>21.9</t>
  </si>
  <si>
    <t>22.9</t>
  </si>
  <si>
    <t>23.9</t>
  </si>
  <si>
    <t>24.9</t>
  </si>
  <si>
    <t>25.9</t>
  </si>
  <si>
    <t>26.9</t>
  </si>
  <si>
    <t>21.10</t>
  </si>
  <si>
    <t>22.10.1</t>
  </si>
  <si>
    <t>23.10.1</t>
  </si>
  <si>
    <t>24.10.1</t>
  </si>
  <si>
    <t>25.10.1</t>
  </si>
  <si>
    <t>26.10.1</t>
  </si>
  <si>
    <t>23.10.2</t>
  </si>
  <si>
    <t>24.10.2</t>
  </si>
  <si>
    <t>25.10.2</t>
  </si>
  <si>
    <t>26.10.2</t>
  </si>
  <si>
    <t>м2 (подвальных помещений, мусороприемных камер)</t>
  </si>
  <si>
    <t>21.11</t>
  </si>
  <si>
    <t>22.11.1</t>
  </si>
  <si>
    <t>23.11.1</t>
  </si>
  <si>
    <t>24.11.1</t>
  </si>
  <si>
    <t>25.11.1</t>
  </si>
  <si>
    <t>26.11.1</t>
  </si>
  <si>
    <t>23.11.2</t>
  </si>
  <si>
    <t>24.11.2</t>
  </si>
  <si>
    <t>25.11.2</t>
  </si>
  <si>
    <t>26.11.2</t>
  </si>
  <si>
    <t>21.12</t>
  </si>
  <si>
    <t>22.12.1</t>
  </si>
  <si>
    <t>23.12.1</t>
  </si>
  <si>
    <t>24.12.1</t>
  </si>
  <si>
    <t>25.12.1</t>
  </si>
  <si>
    <t>26.12.1</t>
  </si>
  <si>
    <t>23.12.2</t>
  </si>
  <si>
    <t>24.12.2</t>
  </si>
  <si>
    <t>25.12.2</t>
  </si>
  <si>
    <t>26.12.2</t>
  </si>
  <si>
    <t>23.12.3</t>
  </si>
  <si>
    <t>24.12.3</t>
  </si>
  <si>
    <t>25.12.3</t>
  </si>
  <si>
    <t>26.12.3</t>
  </si>
  <si>
    <t>23.12.4</t>
  </si>
  <si>
    <t>24.12.4</t>
  </si>
  <si>
    <t>25.12.4</t>
  </si>
  <si>
    <t>26.12.4</t>
  </si>
  <si>
    <t>23.12.5</t>
  </si>
  <si>
    <t>24.12.5</t>
  </si>
  <si>
    <t>25.12.5</t>
  </si>
  <si>
    <t>26.12.5</t>
  </si>
  <si>
    <t>23.12.6</t>
  </si>
  <si>
    <t>24.12.6</t>
  </si>
  <si>
    <t>25.12.6</t>
  </si>
  <si>
    <t>26.12.6</t>
  </si>
  <si>
    <t>23.12.7</t>
  </si>
  <si>
    <t>24.12.7</t>
  </si>
  <si>
    <t>25.12.7</t>
  </si>
  <si>
    <t>26.12.7</t>
  </si>
  <si>
    <t>23.12.8</t>
  </si>
  <si>
    <t>24.12.8</t>
  </si>
  <si>
    <t>25.12.8</t>
  </si>
  <si>
    <t>26.12.8</t>
  </si>
  <si>
    <t>21.13</t>
  </si>
  <si>
    <t>22.13</t>
  </si>
  <si>
    <t>23.13.1</t>
  </si>
  <si>
    <t>24.13.1</t>
  </si>
  <si>
    <t>25.13.1</t>
  </si>
  <si>
    <t>26.13.1</t>
  </si>
  <si>
    <t>23.13.2</t>
  </si>
  <si>
    <t>24.13.2</t>
  </si>
  <si>
    <t>25.13.2</t>
  </si>
  <si>
    <t>26.13.2</t>
  </si>
  <si>
    <t>23.13.3</t>
  </si>
  <si>
    <t>24.13.3</t>
  </si>
  <si>
    <t>25.13.3</t>
  </si>
  <si>
    <t>26.13.3</t>
  </si>
  <si>
    <t>23.13.4</t>
  </si>
  <si>
    <t>24.13.4</t>
  </si>
  <si>
    <t>25.13.4</t>
  </si>
  <si>
    <t>26.13.4</t>
  </si>
  <si>
    <t>23.13.5</t>
  </si>
  <si>
    <t>24.13.5</t>
  </si>
  <si>
    <t>24.13.6</t>
  </si>
  <si>
    <t>25.13.5</t>
  </si>
  <si>
    <t>26.13.5</t>
  </si>
  <si>
    <t>23.13.6</t>
  </si>
  <si>
    <t>25.13.6</t>
  </si>
  <si>
    <t>26.13.6</t>
  </si>
  <si>
    <t>23.13.7</t>
  </si>
  <si>
    <t>24.13.7</t>
  </si>
  <si>
    <t>25.13.7</t>
  </si>
  <si>
    <t>26.13.7</t>
  </si>
  <si>
    <t>23.13.8</t>
  </si>
  <si>
    <t>24.13.8</t>
  </si>
  <si>
    <t>25.13.8</t>
  </si>
  <si>
    <t>26.13.8</t>
  </si>
  <si>
    <t>22.14</t>
  </si>
  <si>
    <t>23.14.1</t>
  </si>
  <si>
    <t>25.14.1</t>
  </si>
  <si>
    <t>26.14.1</t>
  </si>
  <si>
    <t>23.14.2</t>
  </si>
  <si>
    <t>24.14.2</t>
  </si>
  <si>
    <t>25.14.2</t>
  </si>
  <si>
    <t>26.14.2</t>
  </si>
  <si>
    <t>23.14.3</t>
  </si>
  <si>
    <t>24.14.3</t>
  </si>
  <si>
    <t>25.14.3</t>
  </si>
  <si>
    <t>26.14.3</t>
  </si>
  <si>
    <t>23.14.4</t>
  </si>
  <si>
    <t>24.14.4</t>
  </si>
  <si>
    <t>25.14.4</t>
  </si>
  <si>
    <t>26.14.4</t>
  </si>
  <si>
    <t>23.14.5</t>
  </si>
  <si>
    <t>24.14.5</t>
  </si>
  <si>
    <t>25.14.5</t>
  </si>
  <si>
    <t>26.14.5</t>
  </si>
  <si>
    <t>23.14.6</t>
  </si>
  <si>
    <t>24.14.6</t>
  </si>
  <si>
    <t>25.14.6</t>
  </si>
  <si>
    <t>26.14.6</t>
  </si>
  <si>
    <t>23.14.7</t>
  </si>
  <si>
    <t>24.14.7</t>
  </si>
  <si>
    <t>25.14.7</t>
  </si>
  <si>
    <t>26.14.7</t>
  </si>
  <si>
    <t>Итого</t>
  </si>
  <si>
    <t>23.14.8</t>
  </si>
  <si>
    <t>24.14.1</t>
  </si>
  <si>
    <t>24.14.8</t>
  </si>
  <si>
    <t>25.14.8</t>
  </si>
  <si>
    <t>26.14.8</t>
  </si>
  <si>
    <t>21.14</t>
  </si>
  <si>
    <t>Устранение протечек кровли входных козырьков</t>
  </si>
  <si>
    <t>23.14.9</t>
  </si>
  <si>
    <t>24.14.9</t>
  </si>
  <si>
    <t>25.14.9</t>
  </si>
  <si>
    <t>26.14.9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</si>
  <si>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</si>
  <si>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</si>
  <si>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</si>
  <si>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</si>
  <si>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</si>
  <si>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</si>
  <si>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</si>
  <si>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</si>
  <si>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</si>
  <si>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</si>
  <si>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</si>
  <si>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</si>
  <si>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</si>
  <si>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</si>
  <si>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</si>
  <si>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</si>
  <si>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</si>
  <si>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</si>
  <si>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</si>
  <si>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</si>
  <si>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</si>
  <si>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</si>
  <si>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</si>
  <si>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</si>
  <si>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</si>
  <si>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</si>
  <si>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</si>
  <si>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</si>
  <si>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</si>
  <si>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</si>
  <si>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</si>
  <si>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Ремонт внутридомовых сетей холодного водоснабжения</t>
  </si>
  <si>
    <t>пог.м. шва</t>
  </si>
  <si>
    <t>01.01.2016 г.</t>
  </si>
  <si>
    <t>31.12.2016 г.</t>
  </si>
  <si>
    <t>площадь</t>
  </si>
  <si>
    <t>Мытьё лестничных площадок и маршей 2  этажа и выше</t>
  </si>
  <si>
    <t>стоимость</t>
  </si>
  <si>
    <t>Мытье окон</t>
  </si>
  <si>
    <t>Влажная протирка элементов лестничных клеток (двери, подоконники, оконные ограждения, перила, почтовые ящики)</t>
  </si>
  <si>
    <t>Объекты внешнего благоустройства (асфальтирование, зеленые насаждения)</t>
  </si>
  <si>
    <t>снятие показаний ЖЭК</t>
  </si>
  <si>
    <t>ГАРД и ЖЭК</t>
  </si>
  <si>
    <t>Текущий ремонт малых форм</t>
  </si>
  <si>
    <t>Очистка урн от мусора</t>
  </si>
  <si>
    <t>Покос травы на земельном участке</t>
  </si>
  <si>
    <t>Очистка МОП МКД от мусора</t>
  </si>
  <si>
    <t>Очистка кровли от мусора и сосулек</t>
  </si>
  <si>
    <t>кол-во квартир</t>
  </si>
  <si>
    <t>площадь подвала</t>
  </si>
  <si>
    <t>КОСЫХ</t>
  </si>
  <si>
    <t>23.2.4</t>
  </si>
  <si>
    <t>24.2.4</t>
  </si>
  <si>
    <t>25.2.4</t>
  </si>
  <si>
    <t>26.2.4</t>
  </si>
  <si>
    <t>23.2.5</t>
  </si>
  <si>
    <t>24.2.5</t>
  </si>
  <si>
    <t>25.2.5</t>
  </si>
  <si>
    <t>26.2.5</t>
  </si>
  <si>
    <t>23.2.6</t>
  </si>
  <si>
    <t>24.2.6</t>
  </si>
  <si>
    <t>25.2.6</t>
  </si>
  <si>
    <t>26.2.6</t>
  </si>
  <si>
    <t>23.12.9</t>
  </si>
  <si>
    <t>24.12.9</t>
  </si>
  <si>
    <t>25.12.9</t>
  </si>
  <si>
    <t>26.12.9</t>
  </si>
  <si>
    <t>23.12.11</t>
  </si>
  <si>
    <t>24.12.11</t>
  </si>
  <si>
    <t>25.12.11</t>
  </si>
  <si>
    <t>26.12.11</t>
  </si>
  <si>
    <t>23.12.12</t>
  </si>
  <si>
    <t>24.12.12</t>
  </si>
  <si>
    <t>25.12.12</t>
  </si>
  <si>
    <t>26.12.12</t>
  </si>
  <si>
    <t>23.12.13</t>
  </si>
  <si>
    <t>24.12.13</t>
  </si>
  <si>
    <t>25.12.13</t>
  </si>
  <si>
    <t>26.12.13</t>
  </si>
  <si>
    <t>23.14.10</t>
  </si>
  <si>
    <t>24.14.10</t>
  </si>
  <si>
    <t>25.14.10</t>
  </si>
  <si>
    <t>26.14.10</t>
  </si>
  <si>
    <t>делить на площадь подвала</t>
  </si>
  <si>
    <t>листья</t>
  </si>
  <si>
    <t xml:space="preserve">Уборка опавших листьев при засоренности: средней </t>
  </si>
  <si>
    <t>Содержание и ремонт систем водоотвода</t>
  </si>
  <si>
    <t>объем</t>
  </si>
  <si>
    <t>ЖЭК</t>
  </si>
  <si>
    <t>Ремонт внутридомовых сетей горячего водоснабжения</t>
  </si>
  <si>
    <t>Работы по содержанию и ремонту мусоропроводов в многоквартирном доме</t>
  </si>
  <si>
    <t>Удаление мусора из мусороприёмных камер</t>
  </si>
  <si>
    <t>Уборка мусороприемных камер</t>
  </si>
  <si>
    <t>Уборка загрузочных клапанов</t>
  </si>
  <si>
    <t>Профилактический осмотр мусоропровода</t>
  </si>
  <si>
    <t>Влажное подметание пола мусороприёмных камер</t>
  </si>
  <si>
    <t>Ремонт мусоропроводных карманов</t>
  </si>
  <si>
    <t>Работы по содержанию и ремонту лифта (лифтов) в многоквартирном доме</t>
  </si>
  <si>
    <t>Техническое и аварийное обслуживание, текущий ремонт лифтов,услуги АСУД</t>
  </si>
  <si>
    <t>Протирка стен, дверей, потолка кабины лифта</t>
  </si>
  <si>
    <t>Мытьё пола кабины лифта</t>
  </si>
  <si>
    <t>Влажное подметание пола кабины лифта</t>
  </si>
  <si>
    <t>Ремонт и обслуживание кол.приборов учёта тепловой энергии</t>
  </si>
  <si>
    <t>Обследование спец. организациями</t>
  </si>
  <si>
    <t>31.03.2017 г.</t>
  </si>
  <si>
    <t>Отчет об исполнении управляющей организацией ООО "ГУК "Привокзальная" договора управления за 2016 год                                                      по дому №  14  ул. Пролетарская  в г. Липецке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</si>
</sst>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</numFmts>
  <fonts count="50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2"/>
      <name val="Times New Roman"/>
      <family val="1"/>
    </font>
    <font>
      <sz val="11"/>
      <name val="Calibri"/>
      <family val="2"/>
    </font>
    <font>
      <b/>
      <sz val="12"/>
      <name val="Times New Roman"/>
      <family val="1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  <font>
      <b/>
      <sz val="14"/>
      <color theme="1" tint="0.04998999834060669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2052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3" applyNumberFormat="0" applyAlignment="0" applyProtection="0"/>
    <xf numFmtId="0" fontId="29" fillId="27" borderId="4" applyNumberFormat="0" applyAlignment="0" applyProtection="0"/>
    <xf numFmtId="0" fontId="30" fillId="27" borderId="3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8" borderId="9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9" fontId="26" fillId="0" borderId="0" applyFont="0" applyFill="0" applyBorder="0" applyAlignment="0" applyProtection="0"/>
    <xf numFmtId="0" fontId="40" fillId="0" borderId="11" applyNumberFormat="0" applyFill="0" applyAlignment="0" applyProtection="0"/>
    <xf numFmtId="0" fontId="41" fillId="0" borderId="0" applyNumberFormat="0" applyFill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6">
    <xf numFmtId="0" fontId="0" fillId="0" borderId="0" xfId="0" applyAlignment="1">
      <alignment/>
    </xf>
    <xf numFmtId="4" fontId="3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top" wrapText="1"/>
    </xf>
    <xf numFmtId="2" fontId="3" fillId="0" borderId="12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top" wrapText="1"/>
    </xf>
    <xf numFmtId="4" fontId="43" fillId="0" borderId="0" xfId="0" applyNumberFormat="1" applyFont="1" applyFill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0" fontId="44" fillId="0" borderId="0" xfId="0" applyFont="1" applyFill="1" applyAlignment="1">
      <alignment/>
    </xf>
    <xf numFmtId="49" fontId="45" fillId="0" borderId="12" xfId="0" applyNumberFormat="1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4" fontId="46" fillId="0" borderId="0" xfId="0" applyNumberFormat="1" applyFont="1" applyFill="1" applyAlignment="1">
      <alignment horizontal="center" vertical="center" wrapText="1"/>
    </xf>
    <xf numFmtId="0" fontId="45" fillId="0" borderId="0" xfId="0" applyFont="1" applyFill="1" applyAlignment="1">
      <alignment horizontal="center" vertical="center" wrapText="1"/>
    </xf>
    <xf numFmtId="0" fontId="34" fillId="0" borderId="0" xfId="0" applyFont="1" applyFill="1" applyAlignment="1">
      <alignment/>
    </xf>
    <xf numFmtId="49" fontId="46" fillId="0" borderId="12" xfId="0" applyNumberFormat="1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4" fontId="46" fillId="0" borderId="12" xfId="0" applyNumberFormat="1" applyFont="1" applyFill="1" applyBorder="1" applyAlignment="1">
      <alignment horizontal="center" vertical="center" wrapText="1"/>
    </xf>
    <xf numFmtId="0" fontId="46" fillId="0" borderId="0" xfId="0" applyFont="1" applyFill="1" applyAlignment="1">
      <alignment horizontal="center" vertical="center" wrapText="1"/>
    </xf>
    <xf numFmtId="0" fontId="26" fillId="0" borderId="0" xfId="0" applyFont="1" applyFill="1" applyAlignment="1">
      <alignment/>
    </xf>
    <xf numFmtId="182" fontId="46" fillId="0" borderId="12" xfId="0" applyNumberFormat="1" applyFont="1" applyFill="1" applyBorder="1" applyAlignment="1">
      <alignment horizontal="center" vertical="center" wrapText="1"/>
    </xf>
    <xf numFmtId="49" fontId="47" fillId="0" borderId="12" xfId="0" applyNumberFormat="1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center" vertical="center" wrapText="1"/>
    </xf>
    <xf numFmtId="0" fontId="48" fillId="0" borderId="0" xfId="0" applyFont="1" applyFill="1" applyAlignment="1">
      <alignment/>
    </xf>
    <xf numFmtId="49" fontId="43" fillId="0" borderId="12" xfId="0" applyNumberFormat="1" applyFont="1" applyFill="1" applyBorder="1" applyAlignment="1">
      <alignment horizontal="center" vertical="center" wrapText="1"/>
    </xf>
    <xf numFmtId="4" fontId="43" fillId="0" borderId="12" xfId="0" applyNumberFormat="1" applyFont="1" applyFill="1" applyBorder="1" applyAlignment="1">
      <alignment horizontal="center" vertical="center" wrapText="1"/>
    </xf>
    <xf numFmtId="2" fontId="43" fillId="0" borderId="12" xfId="0" applyNumberFormat="1" applyFont="1" applyFill="1" applyBorder="1" applyAlignment="1">
      <alignment horizontal="center" vertical="center" wrapText="1"/>
    </xf>
    <xf numFmtId="182" fontId="43" fillId="0" borderId="12" xfId="0" applyNumberFormat="1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left" vertical="center" wrapText="1"/>
    </xf>
    <xf numFmtId="0" fontId="43" fillId="0" borderId="0" xfId="0" applyFont="1" applyFill="1" applyAlignment="1">
      <alignment horizontal="left" vertical="center" wrapText="1"/>
    </xf>
    <xf numFmtId="0" fontId="43" fillId="0" borderId="0" xfId="0" applyFont="1" applyFill="1" applyBorder="1" applyAlignment="1">
      <alignment horizontal="left" vertical="center" wrapText="1"/>
    </xf>
    <xf numFmtId="0" fontId="43" fillId="0" borderId="0" xfId="0" applyFont="1" applyFill="1" applyBorder="1" applyAlignment="1">
      <alignment horizontal="center" vertical="center" wrapText="1"/>
    </xf>
    <xf numFmtId="0" fontId="49" fillId="0" borderId="0" xfId="0" applyFont="1" applyFill="1" applyAlignment="1">
      <alignment horizontal="center" vertical="center" wrapText="1"/>
    </xf>
    <xf numFmtId="4" fontId="47" fillId="0" borderId="12" xfId="0" applyNumberFormat="1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 wrapText="1"/>
    </xf>
    <xf numFmtId="49" fontId="47" fillId="0" borderId="12" xfId="0" applyNumberFormat="1" applyFont="1" applyFill="1" applyBorder="1" applyAlignment="1">
      <alignment horizontal="center" vertical="center" wrapText="1"/>
    </xf>
  </cellXfs>
  <cellStyles count="2038">
    <cellStyle name="Normal" xfId="0"/>
    <cellStyle name="20% -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-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-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-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-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-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-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-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-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-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-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-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- Акцент1" xfId="1863"/>
    <cellStyle name="60% - Акцент2" xfId="1864"/>
    <cellStyle name="60% - Акцент3" xfId="1865"/>
    <cellStyle name="60% - Акцент4" xfId="1866"/>
    <cellStyle name="60% - Акцент5" xfId="1867"/>
    <cellStyle name="60% -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5;&#1058;&#1054;\&#1044;&#1072;&#1096;&#1072;\&#1090;&#1072;&#1088;&#1080;&#1092;&#1099;\&#1054;&#1073;&#1097;&#1077;&#1077;%20&#1087;&#1086;%20&#1084;&#1077;&#1089;&#1103;&#1094;&#1072;&#1084;(&#1087;&#1088;&#1072;&#1074;&#1080;&#1083;&#1100;&#1085;&#1099;&#1081;)%20&#1044;&#1072;&#1096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Лист1"/>
    </sheetNames>
    <sheetDataSet>
      <sheetData sheetId="3">
        <row r="123">
          <cell r="FA123">
            <v>212122.6397808</v>
          </cell>
        </row>
        <row r="124">
          <cell r="FA124">
            <v>288666.0726768</v>
          </cell>
        </row>
        <row r="125">
          <cell r="FA125">
            <v>35532.67872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20"/>
  <sheetViews>
    <sheetView tabSelected="1" view="pageBreakPreview" zoomScale="60" zoomScaleNormal="90" zoomScalePageLayoutView="0" workbookViewId="0" topLeftCell="A1">
      <selection activeCell="D23" sqref="D23"/>
    </sheetView>
  </sheetViews>
  <sheetFormatPr defaultColWidth="9.140625" defaultRowHeight="15"/>
  <cols>
    <col min="1" max="1" width="9.140625" style="2" customWidth="1"/>
    <col min="2" max="2" width="62.421875" style="3" customWidth="1"/>
    <col min="3" max="3" width="24.28125" style="3" customWidth="1"/>
    <col min="4" max="4" width="62.7109375" style="3" customWidth="1"/>
    <col min="5" max="5" width="18.7109375" style="1" hidden="1" customWidth="1"/>
    <col min="6" max="6" width="17.8515625" style="3" hidden="1" customWidth="1"/>
    <col min="7" max="22" width="9.140625" style="3" customWidth="1"/>
    <col min="23" max="16384" width="9.140625" style="4" customWidth="1"/>
  </cols>
  <sheetData>
    <row r="1" ht="15.75">
      <c r="E1" s="1" t="s">
        <v>328</v>
      </c>
    </row>
    <row r="2" spans="1:22" s="6" customFormat="1" ht="33.75" customHeight="1">
      <c r="A2" s="44" t="s">
        <v>398</v>
      </c>
      <c r="B2" s="44"/>
      <c r="C2" s="44"/>
      <c r="D2" s="44"/>
      <c r="E2" s="1">
        <v>2416.4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4" spans="1:4" ht="15.75">
      <c r="A4" s="7" t="s">
        <v>65</v>
      </c>
      <c r="B4" s="8" t="s">
        <v>66</v>
      </c>
      <c r="C4" s="8" t="s">
        <v>67</v>
      </c>
      <c r="D4" s="8" t="s">
        <v>68</v>
      </c>
    </row>
    <row r="5" spans="1:4" ht="15.75">
      <c r="A5" s="7" t="s">
        <v>71</v>
      </c>
      <c r="B5" s="8" t="s">
        <v>69</v>
      </c>
      <c r="C5" s="8" t="s">
        <v>70</v>
      </c>
      <c r="D5" s="9" t="s">
        <v>397</v>
      </c>
    </row>
    <row r="6" spans="1:4" ht="15.75">
      <c r="A6" s="7" t="s">
        <v>72</v>
      </c>
      <c r="B6" s="8" t="s">
        <v>73</v>
      </c>
      <c r="C6" s="8" t="s">
        <v>70</v>
      </c>
      <c r="D6" s="9" t="s">
        <v>326</v>
      </c>
    </row>
    <row r="7" spans="1:4" ht="15.75">
      <c r="A7" s="7" t="s">
        <v>59</v>
      </c>
      <c r="B7" s="8" t="s">
        <v>74</v>
      </c>
      <c r="C7" s="8" t="s">
        <v>70</v>
      </c>
      <c r="D7" s="9" t="s">
        <v>327</v>
      </c>
    </row>
    <row r="8" spans="1:4" ht="42.75" customHeight="1">
      <c r="A8" s="43" t="s">
        <v>106</v>
      </c>
      <c r="B8" s="43"/>
      <c r="C8" s="43"/>
      <c r="D8" s="43"/>
    </row>
    <row r="9" spans="1:4" ht="15.75">
      <c r="A9" s="7" t="s">
        <v>60</v>
      </c>
      <c r="B9" s="8" t="s">
        <v>75</v>
      </c>
      <c r="C9" s="8" t="s">
        <v>76</v>
      </c>
      <c r="D9" s="8">
        <v>0</v>
      </c>
    </row>
    <row r="10" spans="1:4" ht="15.75">
      <c r="A10" s="7" t="s">
        <v>61</v>
      </c>
      <c r="B10" s="8" t="s">
        <v>77</v>
      </c>
      <c r="C10" s="8" t="s">
        <v>76</v>
      </c>
      <c r="D10" s="8">
        <v>0</v>
      </c>
    </row>
    <row r="11" spans="1:4" ht="15.75">
      <c r="A11" s="7" t="s">
        <v>78</v>
      </c>
      <c r="B11" s="8" t="s">
        <v>79</v>
      </c>
      <c r="C11" s="8" t="s">
        <v>76</v>
      </c>
      <c r="D11" s="8">
        <v>34672.34</v>
      </c>
    </row>
    <row r="12" spans="1:4" ht="31.5">
      <c r="A12" s="7" t="s">
        <v>80</v>
      </c>
      <c r="B12" s="8" t="s">
        <v>81</v>
      </c>
      <c r="C12" s="8" t="s">
        <v>76</v>
      </c>
      <c r="D12" s="10">
        <f>D13+D14+D15</f>
        <v>536321.3911776</v>
      </c>
    </row>
    <row r="13" spans="1:4" ht="15.75">
      <c r="A13" s="7" t="s">
        <v>97</v>
      </c>
      <c r="B13" s="11" t="s">
        <v>82</v>
      </c>
      <c r="C13" s="8" t="s">
        <v>76</v>
      </c>
      <c r="D13" s="10">
        <f>'[1]гук(2016)'!$FA$124</f>
        <v>288666.0726768</v>
      </c>
    </row>
    <row r="14" spans="1:4" ht="15.75">
      <c r="A14" s="7" t="s">
        <v>98</v>
      </c>
      <c r="B14" s="11" t="s">
        <v>83</v>
      </c>
      <c r="C14" s="8" t="s">
        <v>76</v>
      </c>
      <c r="D14" s="10">
        <f>'[1]гук(2016)'!$FA$123</f>
        <v>212122.6397808</v>
      </c>
    </row>
    <row r="15" spans="1:4" ht="15.75">
      <c r="A15" s="7" t="s">
        <v>99</v>
      </c>
      <c r="B15" s="11" t="s">
        <v>84</v>
      </c>
      <c r="C15" s="8" t="s">
        <v>76</v>
      </c>
      <c r="D15" s="12">
        <f>'[1]гук(2016)'!$FA$125</f>
        <v>35532.67872</v>
      </c>
    </row>
    <row r="16" spans="1:4" ht="15.75">
      <c r="A16" s="11" t="s">
        <v>85</v>
      </c>
      <c r="B16" s="11" t="s">
        <v>86</v>
      </c>
      <c r="C16" s="11" t="s">
        <v>76</v>
      </c>
      <c r="D16" s="11">
        <v>424191.17</v>
      </c>
    </row>
    <row r="17" spans="1:4" ht="31.5">
      <c r="A17" s="11" t="s">
        <v>62</v>
      </c>
      <c r="B17" s="11" t="s">
        <v>100</v>
      </c>
      <c r="C17" s="11" t="s">
        <v>76</v>
      </c>
      <c r="D17" s="11">
        <f>D16</f>
        <v>424191.17</v>
      </c>
    </row>
    <row r="18" spans="1:4" ht="31.5">
      <c r="A18" s="11" t="s">
        <v>87</v>
      </c>
      <c r="B18" s="11" t="s">
        <v>101</v>
      </c>
      <c r="C18" s="11" t="s">
        <v>76</v>
      </c>
      <c r="D18" s="11">
        <v>0</v>
      </c>
    </row>
    <row r="19" spans="1:4" ht="15.75">
      <c r="A19" s="11" t="s">
        <v>63</v>
      </c>
      <c r="B19" s="11" t="s">
        <v>88</v>
      </c>
      <c r="C19" s="11" t="s">
        <v>76</v>
      </c>
      <c r="D19" s="11">
        <v>0</v>
      </c>
    </row>
    <row r="20" spans="1:4" ht="15.75">
      <c r="A20" s="11" t="s">
        <v>64</v>
      </c>
      <c r="B20" s="11" t="s">
        <v>89</v>
      </c>
      <c r="C20" s="11" t="s">
        <v>76</v>
      </c>
      <c r="D20" s="11">
        <v>0</v>
      </c>
    </row>
    <row r="21" spans="1:4" ht="15.75">
      <c r="A21" s="11" t="s">
        <v>90</v>
      </c>
      <c r="B21" s="11" t="s">
        <v>91</v>
      </c>
      <c r="C21" s="11" t="s">
        <v>76</v>
      </c>
      <c r="D21" s="11">
        <v>0</v>
      </c>
    </row>
    <row r="22" spans="1:4" ht="15.75">
      <c r="A22" s="11" t="s">
        <v>92</v>
      </c>
      <c r="B22" s="11" t="s">
        <v>93</v>
      </c>
      <c r="C22" s="11" t="s">
        <v>76</v>
      </c>
      <c r="D22" s="11">
        <f>D16+D10</f>
        <v>424191.17</v>
      </c>
    </row>
    <row r="23" spans="1:4" ht="15.75">
      <c r="A23" s="11" t="s">
        <v>94</v>
      </c>
      <c r="B23" s="11" t="s">
        <v>102</v>
      </c>
      <c r="C23" s="11" t="s">
        <v>76</v>
      </c>
      <c r="D23" s="11">
        <v>0</v>
      </c>
    </row>
    <row r="24" spans="1:4" ht="15.75">
      <c r="A24" s="11" t="s">
        <v>95</v>
      </c>
      <c r="B24" s="11" t="s">
        <v>103</v>
      </c>
      <c r="C24" s="11" t="s">
        <v>76</v>
      </c>
      <c r="D24" s="11">
        <v>10.29</v>
      </c>
    </row>
    <row r="25" spans="1:5" ht="15.75">
      <c r="A25" s="11" t="s">
        <v>96</v>
      </c>
      <c r="B25" s="11" t="s">
        <v>104</v>
      </c>
      <c r="C25" s="11" t="s">
        <v>76</v>
      </c>
      <c r="D25" s="13">
        <f>E25</f>
        <v>139313.90117760003</v>
      </c>
      <c r="E25" s="1">
        <f>D12-(D16+D10)+D304-D24+D11</f>
        <v>139313.90117760003</v>
      </c>
    </row>
    <row r="26" spans="1:22" s="16" customFormat="1" ht="35.25" customHeight="1">
      <c r="A26" s="45" t="s">
        <v>105</v>
      </c>
      <c r="B26" s="45"/>
      <c r="C26" s="45"/>
      <c r="D26" s="45"/>
      <c r="E26" s="14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</row>
    <row r="27" spans="1:22" s="21" customFormat="1" ht="31.5">
      <c r="A27" s="17" t="s">
        <v>116</v>
      </c>
      <c r="B27" s="18" t="s">
        <v>107</v>
      </c>
      <c r="C27" s="18" t="s">
        <v>70</v>
      </c>
      <c r="D27" s="18" t="s">
        <v>10</v>
      </c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</row>
    <row r="28" spans="1:22" s="26" customFormat="1" ht="15.75">
      <c r="A28" s="22" t="s">
        <v>112</v>
      </c>
      <c r="B28" s="23" t="s">
        <v>108</v>
      </c>
      <c r="C28" s="23" t="s">
        <v>76</v>
      </c>
      <c r="D28" s="24">
        <f>E28</f>
        <v>27793.43</v>
      </c>
      <c r="E28" s="19">
        <v>27793.43</v>
      </c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</row>
    <row r="29" spans="1:22" s="26" customFormat="1" ht="31.5">
      <c r="A29" s="22" t="s">
        <v>113</v>
      </c>
      <c r="B29" s="23" t="s">
        <v>109</v>
      </c>
      <c r="C29" s="23" t="s">
        <v>70</v>
      </c>
      <c r="D29" s="23" t="s">
        <v>4</v>
      </c>
      <c r="E29" s="19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</row>
    <row r="30" spans="1:22" s="26" customFormat="1" ht="15.75">
      <c r="A30" s="22" t="s">
        <v>114</v>
      </c>
      <c r="B30" s="23" t="s">
        <v>110</v>
      </c>
      <c r="C30" s="23" t="s">
        <v>70</v>
      </c>
      <c r="D30" s="23" t="s">
        <v>11</v>
      </c>
      <c r="E30" s="19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</row>
    <row r="31" spans="1:22" s="26" customFormat="1" ht="15.75">
      <c r="A31" s="22" t="s">
        <v>115</v>
      </c>
      <c r="B31" s="23" t="s">
        <v>67</v>
      </c>
      <c r="C31" s="23" t="s">
        <v>70</v>
      </c>
      <c r="D31" s="23" t="s">
        <v>12</v>
      </c>
      <c r="E31" s="19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</row>
    <row r="32" spans="1:22" s="26" customFormat="1" ht="15.75">
      <c r="A32" s="22" t="s">
        <v>117</v>
      </c>
      <c r="B32" s="23" t="s">
        <v>111</v>
      </c>
      <c r="C32" s="23" t="s">
        <v>76</v>
      </c>
      <c r="D32" s="27">
        <f>E28/E2</f>
        <v>11.501998841251448</v>
      </c>
      <c r="E32" s="19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</row>
    <row r="33" spans="1:22" s="31" customFormat="1" ht="31.5">
      <c r="A33" s="28" t="s">
        <v>118</v>
      </c>
      <c r="B33" s="29" t="s">
        <v>107</v>
      </c>
      <c r="C33" s="29" t="s">
        <v>70</v>
      </c>
      <c r="D33" s="29" t="s">
        <v>13</v>
      </c>
      <c r="E33" s="14" t="s">
        <v>330</v>
      </c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</row>
    <row r="34" spans="1:22" s="16" customFormat="1" ht="15.75">
      <c r="A34" s="32" t="s">
        <v>119</v>
      </c>
      <c r="B34" s="9" t="s">
        <v>108</v>
      </c>
      <c r="C34" s="9" t="s">
        <v>76</v>
      </c>
      <c r="D34" s="33">
        <f>E35+E39+E43+E47+E51+E55</f>
        <v>43992.43</v>
      </c>
      <c r="E34" s="14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</row>
    <row r="35" spans="1:22" s="16" customFormat="1" ht="31.5">
      <c r="A35" s="32" t="s">
        <v>120</v>
      </c>
      <c r="B35" s="9" t="s">
        <v>109</v>
      </c>
      <c r="C35" s="9" t="s">
        <v>70</v>
      </c>
      <c r="D35" s="9" t="s">
        <v>14</v>
      </c>
      <c r="E35" s="14">
        <v>1012.07</v>
      </c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</row>
    <row r="36" spans="1:22" s="16" customFormat="1" ht="15.75">
      <c r="A36" s="32" t="s">
        <v>121</v>
      </c>
      <c r="B36" s="9" t="s">
        <v>110</v>
      </c>
      <c r="C36" s="9" t="s">
        <v>70</v>
      </c>
      <c r="D36" s="9" t="s">
        <v>21</v>
      </c>
      <c r="E36" s="14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</row>
    <row r="37" spans="1:22" s="16" customFormat="1" ht="15.75">
      <c r="A37" s="32" t="s">
        <v>122</v>
      </c>
      <c r="B37" s="9" t="s">
        <v>67</v>
      </c>
      <c r="C37" s="9" t="s">
        <v>70</v>
      </c>
      <c r="D37" s="9" t="s">
        <v>12</v>
      </c>
      <c r="E37" s="14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</row>
    <row r="38" spans="1:22" s="16" customFormat="1" ht="15.75">
      <c r="A38" s="32" t="s">
        <v>123</v>
      </c>
      <c r="B38" s="9" t="s">
        <v>111</v>
      </c>
      <c r="C38" s="9" t="s">
        <v>76</v>
      </c>
      <c r="D38" s="34">
        <f>E35/E2</f>
        <v>0.4188338023506042</v>
      </c>
      <c r="E38" s="14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</row>
    <row r="39" spans="1:22" s="16" customFormat="1" ht="31.5">
      <c r="A39" s="32" t="s">
        <v>124</v>
      </c>
      <c r="B39" s="9" t="s">
        <v>109</v>
      </c>
      <c r="C39" s="9" t="s">
        <v>70</v>
      </c>
      <c r="D39" s="9" t="s">
        <v>329</v>
      </c>
      <c r="E39" s="14">
        <v>1110.58</v>
      </c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</row>
    <row r="40" spans="1:22" s="16" customFormat="1" ht="15.75">
      <c r="A40" s="32" t="s">
        <v>125</v>
      </c>
      <c r="B40" s="9" t="s">
        <v>110</v>
      </c>
      <c r="C40" s="9" t="s">
        <v>70</v>
      </c>
      <c r="D40" s="9" t="s">
        <v>38</v>
      </c>
      <c r="E40" s="14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</row>
    <row r="41" spans="1:22" s="16" customFormat="1" ht="15.75">
      <c r="A41" s="32" t="s">
        <v>126</v>
      </c>
      <c r="B41" s="9" t="s">
        <v>67</v>
      </c>
      <c r="C41" s="9" t="s">
        <v>70</v>
      </c>
      <c r="D41" s="9" t="s">
        <v>12</v>
      </c>
      <c r="E41" s="14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</row>
    <row r="42" spans="1:22" s="16" customFormat="1" ht="15.75">
      <c r="A42" s="32" t="s">
        <v>127</v>
      </c>
      <c r="B42" s="9" t="s">
        <v>111</v>
      </c>
      <c r="C42" s="9" t="s">
        <v>76</v>
      </c>
      <c r="D42" s="34">
        <f>E39/E2</f>
        <v>0.4596010594272471</v>
      </c>
      <c r="E42" s="14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</row>
    <row r="43" spans="1:22" s="16" customFormat="1" ht="31.5">
      <c r="A43" s="32" t="s">
        <v>128</v>
      </c>
      <c r="B43" s="9" t="s">
        <v>109</v>
      </c>
      <c r="C43" s="9" t="s">
        <v>70</v>
      </c>
      <c r="D43" s="9" t="s">
        <v>15</v>
      </c>
      <c r="E43" s="14">
        <v>21233.86</v>
      </c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</row>
    <row r="44" spans="1:22" s="16" customFormat="1" ht="15.75">
      <c r="A44" s="32" t="s">
        <v>129</v>
      </c>
      <c r="B44" s="9" t="s">
        <v>110</v>
      </c>
      <c r="C44" s="9" t="s">
        <v>70</v>
      </c>
      <c r="D44" s="9" t="s">
        <v>34</v>
      </c>
      <c r="E44" s="14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</row>
    <row r="45" spans="1:22" s="16" customFormat="1" ht="15.75">
      <c r="A45" s="32" t="s">
        <v>130</v>
      </c>
      <c r="B45" s="9" t="s">
        <v>67</v>
      </c>
      <c r="C45" s="9" t="s">
        <v>70</v>
      </c>
      <c r="D45" s="9" t="s">
        <v>12</v>
      </c>
      <c r="E45" s="14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</row>
    <row r="46" spans="1:22" s="16" customFormat="1" ht="15.75">
      <c r="A46" s="32" t="s">
        <v>131</v>
      </c>
      <c r="B46" s="9" t="s">
        <v>111</v>
      </c>
      <c r="C46" s="9" t="s">
        <v>76</v>
      </c>
      <c r="D46" s="33">
        <f>E43/E2</f>
        <v>8.787394471114053</v>
      </c>
      <c r="E46" s="14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</row>
    <row r="47" spans="1:22" s="16" customFormat="1" ht="31.5">
      <c r="A47" s="32" t="s">
        <v>344</v>
      </c>
      <c r="B47" s="9" t="s">
        <v>109</v>
      </c>
      <c r="C47" s="9" t="s">
        <v>70</v>
      </c>
      <c r="D47" s="9" t="s">
        <v>16</v>
      </c>
      <c r="E47" s="14">
        <v>20635.92</v>
      </c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</row>
    <row r="48" spans="1:22" s="16" customFormat="1" ht="15.75">
      <c r="A48" s="32" t="s">
        <v>345</v>
      </c>
      <c r="B48" s="9" t="s">
        <v>110</v>
      </c>
      <c r="C48" s="9" t="s">
        <v>70</v>
      </c>
      <c r="D48" s="9" t="s">
        <v>17</v>
      </c>
      <c r="E48" s="14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</row>
    <row r="49" spans="1:22" s="16" customFormat="1" ht="15.75">
      <c r="A49" s="32" t="s">
        <v>346</v>
      </c>
      <c r="B49" s="9" t="s">
        <v>67</v>
      </c>
      <c r="C49" s="9" t="s">
        <v>70</v>
      </c>
      <c r="D49" s="9" t="s">
        <v>12</v>
      </c>
      <c r="E49" s="14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</row>
    <row r="50" spans="1:22" s="16" customFormat="1" ht="15.75">
      <c r="A50" s="32" t="s">
        <v>347</v>
      </c>
      <c r="B50" s="9" t="s">
        <v>111</v>
      </c>
      <c r="C50" s="9" t="s">
        <v>76</v>
      </c>
      <c r="D50" s="34">
        <f>E47/E2</f>
        <v>8.539943717927494</v>
      </c>
      <c r="E50" s="14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</row>
    <row r="51" spans="1:22" s="16" customFormat="1" ht="47.25">
      <c r="A51" s="32" t="s">
        <v>348</v>
      </c>
      <c r="B51" s="9" t="s">
        <v>109</v>
      </c>
      <c r="C51" s="9" t="s">
        <v>70</v>
      </c>
      <c r="D51" s="34" t="s">
        <v>332</v>
      </c>
      <c r="E51" s="14">
        <v>0</v>
      </c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</row>
    <row r="52" spans="1:22" s="16" customFormat="1" ht="15.75">
      <c r="A52" s="32" t="s">
        <v>349</v>
      </c>
      <c r="B52" s="9" t="s">
        <v>110</v>
      </c>
      <c r="C52" s="9" t="s">
        <v>70</v>
      </c>
      <c r="D52" s="34" t="s">
        <v>150</v>
      </c>
      <c r="E52" s="14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</row>
    <row r="53" spans="1:22" s="16" customFormat="1" ht="15.75">
      <c r="A53" s="32" t="s">
        <v>350</v>
      </c>
      <c r="B53" s="9" t="s">
        <v>67</v>
      </c>
      <c r="C53" s="9" t="s">
        <v>70</v>
      </c>
      <c r="D53" s="34" t="s">
        <v>12</v>
      </c>
      <c r="E53" s="14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</row>
    <row r="54" spans="1:22" s="16" customFormat="1" ht="15.75">
      <c r="A54" s="32" t="s">
        <v>351</v>
      </c>
      <c r="B54" s="9" t="s">
        <v>111</v>
      </c>
      <c r="C54" s="9" t="s">
        <v>76</v>
      </c>
      <c r="D54" s="34">
        <f>E51/E2</f>
        <v>0</v>
      </c>
      <c r="E54" s="14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</row>
    <row r="55" spans="1:22" s="16" customFormat="1" ht="31.5">
      <c r="A55" s="32" t="s">
        <v>352</v>
      </c>
      <c r="B55" s="9" t="s">
        <v>109</v>
      </c>
      <c r="C55" s="9" t="s">
        <v>70</v>
      </c>
      <c r="D55" s="34" t="s">
        <v>331</v>
      </c>
      <c r="E55" s="14">
        <v>0</v>
      </c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</row>
    <row r="56" spans="1:22" s="16" customFormat="1" ht="15.75">
      <c r="A56" s="32" t="s">
        <v>353</v>
      </c>
      <c r="B56" s="9" t="s">
        <v>110</v>
      </c>
      <c r="C56" s="9" t="s">
        <v>70</v>
      </c>
      <c r="D56" s="34" t="s">
        <v>150</v>
      </c>
      <c r="E56" s="14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</row>
    <row r="57" spans="1:22" s="16" customFormat="1" ht="15.75">
      <c r="A57" s="32" t="s">
        <v>354</v>
      </c>
      <c r="B57" s="9" t="s">
        <v>67</v>
      </c>
      <c r="C57" s="9" t="s">
        <v>70</v>
      </c>
      <c r="D57" s="34" t="s">
        <v>12</v>
      </c>
      <c r="E57" s="14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</row>
    <row r="58" spans="1:22" s="16" customFormat="1" ht="15.75">
      <c r="A58" s="32" t="s">
        <v>355</v>
      </c>
      <c r="B58" s="9" t="s">
        <v>111</v>
      </c>
      <c r="C58" s="9" t="s">
        <v>76</v>
      </c>
      <c r="D58" s="34">
        <f>E55/E2</f>
        <v>0</v>
      </c>
      <c r="E58" s="14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</row>
    <row r="59" spans="1:22" s="31" customFormat="1" ht="24.75" customHeight="1">
      <c r="A59" s="28" t="s">
        <v>132</v>
      </c>
      <c r="B59" s="29" t="s">
        <v>107</v>
      </c>
      <c r="C59" s="29" t="s">
        <v>70</v>
      </c>
      <c r="D59" s="29" t="s">
        <v>18</v>
      </c>
      <c r="E59" s="14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</row>
    <row r="60" spans="1:22" s="16" customFormat="1" ht="15.75">
      <c r="A60" s="32" t="s">
        <v>133</v>
      </c>
      <c r="B60" s="9" t="s">
        <v>108</v>
      </c>
      <c r="C60" s="9" t="s">
        <v>76</v>
      </c>
      <c r="D60" s="33">
        <f>E60</f>
        <v>23078.55</v>
      </c>
      <c r="E60" s="14">
        <v>23078.55</v>
      </c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</row>
    <row r="61" spans="1:22" s="16" customFormat="1" ht="31.5">
      <c r="A61" s="32" t="s">
        <v>134</v>
      </c>
      <c r="B61" s="9" t="s">
        <v>109</v>
      </c>
      <c r="C61" s="9" t="s">
        <v>70</v>
      </c>
      <c r="D61" s="9" t="s">
        <v>19</v>
      </c>
      <c r="E61" s="14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</row>
    <row r="62" spans="1:22" s="16" customFormat="1" ht="15.75">
      <c r="A62" s="32" t="s">
        <v>135</v>
      </c>
      <c r="B62" s="9" t="s">
        <v>110</v>
      </c>
      <c r="C62" s="9" t="s">
        <v>70</v>
      </c>
      <c r="D62" s="9" t="s">
        <v>20</v>
      </c>
      <c r="E62" s="14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</row>
    <row r="63" spans="1:22" s="16" customFormat="1" ht="15.75">
      <c r="A63" s="32" t="s">
        <v>136</v>
      </c>
      <c r="B63" s="9" t="s">
        <v>67</v>
      </c>
      <c r="C63" s="9" t="s">
        <v>70</v>
      </c>
      <c r="D63" s="9" t="s">
        <v>12</v>
      </c>
      <c r="E63" s="14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</row>
    <row r="64" spans="1:22" s="16" customFormat="1" ht="15.75">
      <c r="A64" s="32" t="s">
        <v>137</v>
      </c>
      <c r="B64" s="9" t="s">
        <v>111</v>
      </c>
      <c r="C64" s="9" t="s">
        <v>76</v>
      </c>
      <c r="D64" s="35">
        <f>E60/E2</f>
        <v>9.550798708823041</v>
      </c>
      <c r="E64" s="14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</row>
    <row r="65" spans="1:22" s="16" customFormat="1" ht="31.5">
      <c r="A65" s="32"/>
      <c r="B65" s="29" t="s">
        <v>107</v>
      </c>
      <c r="C65" s="29" t="s">
        <v>70</v>
      </c>
      <c r="D65" s="29" t="s">
        <v>383</v>
      </c>
      <c r="E65" s="14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</row>
    <row r="66" spans="1:22" s="16" customFormat="1" ht="15.75">
      <c r="A66" s="32"/>
      <c r="B66" s="9" t="s">
        <v>108</v>
      </c>
      <c r="C66" s="9" t="s">
        <v>76</v>
      </c>
      <c r="D66" s="33">
        <f>E67+E71+E75+E79+E83+E87</f>
        <v>0</v>
      </c>
      <c r="E66" s="14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</row>
    <row r="67" spans="1:22" s="16" customFormat="1" ht="31.5">
      <c r="A67" s="32"/>
      <c r="B67" s="9" t="s">
        <v>109</v>
      </c>
      <c r="C67" s="9" t="s">
        <v>70</v>
      </c>
      <c r="D67" s="9" t="s">
        <v>384</v>
      </c>
      <c r="E67" s="14">
        <v>0</v>
      </c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</row>
    <row r="68" spans="1:22" s="16" customFormat="1" ht="15.75">
      <c r="A68" s="32"/>
      <c r="B68" s="9" t="s">
        <v>110</v>
      </c>
      <c r="C68" s="9" t="s">
        <v>70</v>
      </c>
      <c r="D68" s="9" t="s">
        <v>17</v>
      </c>
      <c r="E68" s="14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</row>
    <row r="69" spans="1:22" s="16" customFormat="1" ht="15.75">
      <c r="A69" s="32"/>
      <c r="B69" s="9" t="s">
        <v>67</v>
      </c>
      <c r="C69" s="9" t="s">
        <v>70</v>
      </c>
      <c r="D69" s="9" t="s">
        <v>12</v>
      </c>
      <c r="E69" s="14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</row>
    <row r="70" spans="1:22" s="16" customFormat="1" ht="15.75">
      <c r="A70" s="32"/>
      <c r="B70" s="9" t="s">
        <v>111</v>
      </c>
      <c r="C70" s="9" t="s">
        <v>76</v>
      </c>
      <c r="D70" s="35">
        <f>E67/E2</f>
        <v>0</v>
      </c>
      <c r="E70" s="14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</row>
    <row r="71" spans="1:22" s="16" customFormat="1" ht="31.5">
      <c r="A71" s="32"/>
      <c r="B71" s="9" t="s">
        <v>109</v>
      </c>
      <c r="C71" s="9" t="s">
        <v>70</v>
      </c>
      <c r="D71" s="9" t="s">
        <v>385</v>
      </c>
      <c r="E71" s="14">
        <v>0</v>
      </c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</row>
    <row r="72" spans="1:22" s="16" customFormat="1" ht="15.75">
      <c r="A72" s="32"/>
      <c r="B72" s="9" t="s">
        <v>110</v>
      </c>
      <c r="C72" s="9" t="s">
        <v>70</v>
      </c>
      <c r="D72" s="9" t="s">
        <v>21</v>
      </c>
      <c r="E72" s="14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</row>
    <row r="73" spans="1:22" s="16" customFormat="1" ht="15.75">
      <c r="A73" s="32"/>
      <c r="B73" s="9" t="s">
        <v>67</v>
      </c>
      <c r="C73" s="9" t="s">
        <v>70</v>
      </c>
      <c r="D73" s="9" t="s">
        <v>12</v>
      </c>
      <c r="E73" s="14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</row>
    <row r="74" spans="1:22" s="16" customFormat="1" ht="15.75">
      <c r="A74" s="32"/>
      <c r="B74" s="9" t="s">
        <v>111</v>
      </c>
      <c r="C74" s="9" t="s">
        <v>76</v>
      </c>
      <c r="D74" s="35">
        <f>E71/E2</f>
        <v>0</v>
      </c>
      <c r="E74" s="14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</row>
    <row r="75" spans="1:22" s="16" customFormat="1" ht="31.5">
      <c r="A75" s="32"/>
      <c r="B75" s="9" t="s">
        <v>109</v>
      </c>
      <c r="C75" s="9" t="s">
        <v>70</v>
      </c>
      <c r="D75" s="9" t="s">
        <v>386</v>
      </c>
      <c r="E75" s="14">
        <v>0</v>
      </c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</row>
    <row r="76" spans="1:22" s="16" customFormat="1" ht="15.75">
      <c r="A76" s="32"/>
      <c r="B76" s="9" t="s">
        <v>110</v>
      </c>
      <c r="C76" s="9" t="s">
        <v>70</v>
      </c>
      <c r="D76" s="9" t="s">
        <v>21</v>
      </c>
      <c r="E76" s="14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</row>
    <row r="77" spans="1:22" s="16" customFormat="1" ht="15.75">
      <c r="A77" s="32"/>
      <c r="B77" s="9" t="s">
        <v>67</v>
      </c>
      <c r="C77" s="9" t="s">
        <v>70</v>
      </c>
      <c r="D77" s="9" t="s">
        <v>12</v>
      </c>
      <c r="E77" s="14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</row>
    <row r="78" spans="1:22" s="16" customFormat="1" ht="15.75">
      <c r="A78" s="32"/>
      <c r="B78" s="9" t="s">
        <v>111</v>
      </c>
      <c r="C78" s="9" t="s">
        <v>76</v>
      </c>
      <c r="D78" s="9">
        <f>E75/E2</f>
        <v>0</v>
      </c>
      <c r="E78" s="14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</row>
    <row r="79" spans="1:22" s="16" customFormat="1" ht="31.5">
      <c r="A79" s="32"/>
      <c r="B79" s="9" t="s">
        <v>109</v>
      </c>
      <c r="C79" s="9" t="s">
        <v>70</v>
      </c>
      <c r="D79" s="9" t="s">
        <v>387</v>
      </c>
      <c r="E79" s="14">
        <v>0</v>
      </c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</row>
    <row r="80" spans="1:22" s="16" customFormat="1" ht="15.75">
      <c r="A80" s="32"/>
      <c r="B80" s="9" t="s">
        <v>110</v>
      </c>
      <c r="C80" s="9" t="s">
        <v>70</v>
      </c>
      <c r="D80" s="9" t="s">
        <v>21</v>
      </c>
      <c r="E80" s="14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</row>
    <row r="81" spans="1:22" s="16" customFormat="1" ht="15.75">
      <c r="A81" s="32"/>
      <c r="B81" s="9" t="s">
        <v>67</v>
      </c>
      <c r="C81" s="9" t="s">
        <v>70</v>
      </c>
      <c r="D81" s="9" t="s">
        <v>12</v>
      </c>
      <c r="E81" s="14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</row>
    <row r="82" spans="1:22" s="16" customFormat="1" ht="15.75">
      <c r="A82" s="32"/>
      <c r="B82" s="9" t="s">
        <v>111</v>
      </c>
      <c r="C82" s="9" t="s">
        <v>76</v>
      </c>
      <c r="D82" s="35">
        <f>E79/E2</f>
        <v>0</v>
      </c>
      <c r="E82" s="14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</row>
    <row r="83" spans="1:22" s="16" customFormat="1" ht="31.5">
      <c r="A83" s="32"/>
      <c r="B83" s="9" t="s">
        <v>109</v>
      </c>
      <c r="C83" s="9" t="s">
        <v>70</v>
      </c>
      <c r="D83" s="9" t="s">
        <v>388</v>
      </c>
      <c r="E83" s="14">
        <v>0</v>
      </c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</row>
    <row r="84" spans="1:22" s="16" customFormat="1" ht="15.75">
      <c r="A84" s="32"/>
      <c r="B84" s="9" t="s">
        <v>110</v>
      </c>
      <c r="C84" s="9" t="s">
        <v>70</v>
      </c>
      <c r="D84" s="9" t="s">
        <v>17</v>
      </c>
      <c r="E84" s="14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</row>
    <row r="85" spans="1:22" s="16" customFormat="1" ht="15.75">
      <c r="A85" s="32"/>
      <c r="B85" s="9" t="s">
        <v>67</v>
      </c>
      <c r="C85" s="9" t="s">
        <v>70</v>
      </c>
      <c r="D85" s="9" t="s">
        <v>12</v>
      </c>
      <c r="E85" s="14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</row>
    <row r="86" spans="1:22" s="16" customFormat="1" ht="15.75">
      <c r="A86" s="32"/>
      <c r="B86" s="9" t="s">
        <v>111</v>
      </c>
      <c r="C86" s="9" t="s">
        <v>76</v>
      </c>
      <c r="D86" s="35">
        <f>E83/E2</f>
        <v>0</v>
      </c>
      <c r="E86" s="14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</row>
    <row r="87" spans="1:22" s="16" customFormat="1" ht="31.5">
      <c r="A87" s="32"/>
      <c r="B87" s="9" t="s">
        <v>109</v>
      </c>
      <c r="C87" s="9" t="s">
        <v>70</v>
      </c>
      <c r="D87" s="9" t="s">
        <v>389</v>
      </c>
      <c r="E87" s="14">
        <v>0</v>
      </c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</row>
    <row r="88" spans="1:22" s="16" customFormat="1" ht="15.75">
      <c r="A88" s="32"/>
      <c r="B88" s="9" t="s">
        <v>110</v>
      </c>
      <c r="C88" s="9" t="s">
        <v>70</v>
      </c>
      <c r="D88" s="9" t="s">
        <v>27</v>
      </c>
      <c r="E88" s="14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</row>
    <row r="89" spans="1:22" s="16" customFormat="1" ht="15.75">
      <c r="A89" s="32"/>
      <c r="B89" s="9" t="s">
        <v>67</v>
      </c>
      <c r="C89" s="9" t="s">
        <v>70</v>
      </c>
      <c r="D89" s="9" t="s">
        <v>12</v>
      </c>
      <c r="E89" s="14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</row>
    <row r="90" spans="1:22" s="16" customFormat="1" ht="15.75">
      <c r="A90" s="32"/>
      <c r="B90" s="9" t="s">
        <v>111</v>
      </c>
      <c r="C90" s="9" t="s">
        <v>76</v>
      </c>
      <c r="D90" s="35">
        <f>E87/E2</f>
        <v>0</v>
      </c>
      <c r="E90" s="14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</row>
    <row r="91" spans="1:22" s="16" customFormat="1" ht="31.5">
      <c r="A91" s="32"/>
      <c r="B91" s="29" t="s">
        <v>107</v>
      </c>
      <c r="C91" s="29" t="s">
        <v>70</v>
      </c>
      <c r="D91" s="29" t="s">
        <v>390</v>
      </c>
      <c r="E91" s="14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</row>
    <row r="92" spans="1:22" s="16" customFormat="1" ht="15.75">
      <c r="A92" s="32"/>
      <c r="B92" s="9" t="s">
        <v>108</v>
      </c>
      <c r="C92" s="9" t="s">
        <v>76</v>
      </c>
      <c r="D92" s="33">
        <f>E93+E94+E97+E101+E105</f>
        <v>57897.33</v>
      </c>
      <c r="E92" s="14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</row>
    <row r="93" spans="1:22" s="16" customFormat="1" ht="31.5">
      <c r="A93" s="32"/>
      <c r="B93" s="9" t="s">
        <v>109</v>
      </c>
      <c r="C93" s="9" t="s">
        <v>70</v>
      </c>
      <c r="D93" s="9" t="s">
        <v>391</v>
      </c>
      <c r="E93" s="14">
        <v>53398.8</v>
      </c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</row>
    <row r="94" spans="1:22" s="16" customFormat="1" ht="15.75">
      <c r="A94" s="32"/>
      <c r="B94" s="9" t="s">
        <v>110</v>
      </c>
      <c r="C94" s="9" t="s">
        <v>70</v>
      </c>
      <c r="D94" s="9" t="s">
        <v>11</v>
      </c>
      <c r="E94" s="14">
        <v>3311</v>
      </c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</row>
    <row r="95" spans="1:22" s="16" customFormat="1" ht="15.75">
      <c r="A95" s="32"/>
      <c r="B95" s="9" t="s">
        <v>67</v>
      </c>
      <c r="C95" s="9" t="s">
        <v>70</v>
      </c>
      <c r="D95" s="9" t="s">
        <v>22</v>
      </c>
      <c r="E95" s="14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</row>
    <row r="96" spans="1:22" s="16" customFormat="1" ht="15.75">
      <c r="A96" s="32"/>
      <c r="B96" s="9" t="s">
        <v>111</v>
      </c>
      <c r="C96" s="9" t="s">
        <v>76</v>
      </c>
      <c r="D96" s="33">
        <f>E93/12+E94</f>
        <v>7760.900000000001</v>
      </c>
      <c r="E96" s="14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</row>
    <row r="97" spans="1:22" s="16" customFormat="1" ht="31.5">
      <c r="A97" s="32"/>
      <c r="B97" s="9" t="s">
        <v>109</v>
      </c>
      <c r="C97" s="9" t="s">
        <v>70</v>
      </c>
      <c r="D97" s="9" t="s">
        <v>392</v>
      </c>
      <c r="E97" s="14">
        <v>231.99</v>
      </c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</row>
    <row r="98" spans="1:22" s="16" customFormat="1" ht="15.75">
      <c r="A98" s="32"/>
      <c r="B98" s="9" t="s">
        <v>110</v>
      </c>
      <c r="C98" s="9" t="s">
        <v>70</v>
      </c>
      <c r="D98" s="9" t="s">
        <v>21</v>
      </c>
      <c r="E98" s="14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</row>
    <row r="99" spans="1:22" s="16" customFormat="1" ht="15.75">
      <c r="A99" s="32"/>
      <c r="B99" s="9" t="s">
        <v>67</v>
      </c>
      <c r="C99" s="9" t="s">
        <v>70</v>
      </c>
      <c r="D99" s="9" t="s">
        <v>12</v>
      </c>
      <c r="E99" s="14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</row>
    <row r="100" spans="1:22" s="16" customFormat="1" ht="15.75">
      <c r="A100" s="32"/>
      <c r="B100" s="9" t="s">
        <v>111</v>
      </c>
      <c r="C100" s="9" t="s">
        <v>76</v>
      </c>
      <c r="D100" s="35">
        <f>E97/E2</f>
        <v>0.09600645588478729</v>
      </c>
      <c r="E100" s="14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</row>
    <row r="101" spans="1:22" s="16" customFormat="1" ht="31.5">
      <c r="A101" s="32"/>
      <c r="B101" s="9" t="s">
        <v>109</v>
      </c>
      <c r="C101" s="9" t="s">
        <v>70</v>
      </c>
      <c r="D101" s="9" t="s">
        <v>393</v>
      </c>
      <c r="E101" s="14">
        <v>618.29</v>
      </c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</row>
    <row r="102" spans="1:22" s="16" customFormat="1" ht="15.75">
      <c r="A102" s="32"/>
      <c r="B102" s="9" t="s">
        <v>110</v>
      </c>
      <c r="C102" s="9" t="s">
        <v>70</v>
      </c>
      <c r="D102" s="9" t="s">
        <v>17</v>
      </c>
      <c r="E102" s="14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</row>
    <row r="103" spans="1:22" s="16" customFormat="1" ht="15.75">
      <c r="A103" s="32"/>
      <c r="B103" s="9" t="s">
        <v>67</v>
      </c>
      <c r="C103" s="9" t="s">
        <v>70</v>
      </c>
      <c r="D103" s="9" t="s">
        <v>12</v>
      </c>
      <c r="E103" s="14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</row>
    <row r="104" spans="1:22" s="16" customFormat="1" ht="15.75">
      <c r="A104" s="32"/>
      <c r="B104" s="9" t="s">
        <v>111</v>
      </c>
      <c r="C104" s="9" t="s">
        <v>76</v>
      </c>
      <c r="D104" s="35">
        <f>E101/E2</f>
        <v>0.2558723721238205</v>
      </c>
      <c r="E104" s="14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</row>
    <row r="105" spans="1:22" s="16" customFormat="1" ht="31.5">
      <c r="A105" s="32"/>
      <c r="B105" s="9" t="s">
        <v>109</v>
      </c>
      <c r="C105" s="9" t="s">
        <v>70</v>
      </c>
      <c r="D105" s="9" t="s">
        <v>394</v>
      </c>
      <c r="E105" s="14">
        <v>337.25</v>
      </c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</row>
    <row r="106" spans="1:22" s="16" customFormat="1" ht="15.75">
      <c r="A106" s="32"/>
      <c r="B106" s="9" t="s">
        <v>110</v>
      </c>
      <c r="C106" s="9" t="s">
        <v>70</v>
      </c>
      <c r="D106" s="9" t="s">
        <v>17</v>
      </c>
      <c r="E106" s="14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</row>
    <row r="107" spans="1:22" s="16" customFormat="1" ht="15.75">
      <c r="A107" s="32"/>
      <c r="B107" s="9" t="s">
        <v>67</v>
      </c>
      <c r="C107" s="9" t="s">
        <v>70</v>
      </c>
      <c r="D107" s="9" t="s">
        <v>12</v>
      </c>
      <c r="E107" s="14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</row>
    <row r="108" spans="1:22" s="16" customFormat="1" ht="15.75">
      <c r="A108" s="32"/>
      <c r="B108" s="9" t="s">
        <v>111</v>
      </c>
      <c r="C108" s="9" t="s">
        <v>76</v>
      </c>
      <c r="D108" s="35">
        <f>E105/E2</f>
        <v>0.13956712464823703</v>
      </c>
      <c r="E108" s="14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</row>
    <row r="109" spans="1:22" s="31" customFormat="1" ht="15.75">
      <c r="A109" s="28" t="s">
        <v>138</v>
      </c>
      <c r="B109" s="29" t="s">
        <v>107</v>
      </c>
      <c r="C109" s="29" t="s">
        <v>70</v>
      </c>
      <c r="D109" s="29" t="s">
        <v>396</v>
      </c>
      <c r="E109" s="14">
        <v>0</v>
      </c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</row>
    <row r="110" spans="1:22" s="16" customFormat="1" ht="15.75">
      <c r="A110" s="32" t="s">
        <v>139</v>
      </c>
      <c r="B110" s="9" t="s">
        <v>108</v>
      </c>
      <c r="C110" s="9" t="s">
        <v>76</v>
      </c>
      <c r="D110" s="9">
        <v>0</v>
      </c>
      <c r="E110" s="14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</row>
    <row r="111" spans="1:22" s="16" customFormat="1" ht="31.5">
      <c r="A111" s="32" t="s">
        <v>140</v>
      </c>
      <c r="B111" s="9" t="s">
        <v>109</v>
      </c>
      <c r="C111" s="9" t="s">
        <v>70</v>
      </c>
      <c r="D111" s="9" t="s">
        <v>396</v>
      </c>
      <c r="E111" s="14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</row>
    <row r="112" spans="1:22" s="16" customFormat="1" ht="15.75">
      <c r="A112" s="32" t="s">
        <v>141</v>
      </c>
      <c r="B112" s="9" t="s">
        <v>110</v>
      </c>
      <c r="C112" s="9" t="s">
        <v>70</v>
      </c>
      <c r="D112" s="9" t="s">
        <v>27</v>
      </c>
      <c r="E112" s="14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</row>
    <row r="113" spans="1:22" s="16" customFormat="1" ht="15.75">
      <c r="A113" s="32" t="s">
        <v>142</v>
      </c>
      <c r="B113" s="9" t="s">
        <v>67</v>
      </c>
      <c r="C113" s="9" t="s">
        <v>70</v>
      </c>
      <c r="D113" s="9" t="s">
        <v>12</v>
      </c>
      <c r="E113" s="14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</row>
    <row r="114" spans="1:22" s="16" customFormat="1" ht="15.75">
      <c r="A114" s="32" t="s">
        <v>143</v>
      </c>
      <c r="B114" s="9" t="s">
        <v>111</v>
      </c>
      <c r="C114" s="9" t="s">
        <v>76</v>
      </c>
      <c r="D114" s="9">
        <v>0</v>
      </c>
      <c r="E114" s="14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</row>
    <row r="115" spans="1:22" s="31" customFormat="1" ht="15.75">
      <c r="A115" s="28" t="s">
        <v>144</v>
      </c>
      <c r="B115" s="29" t="s">
        <v>107</v>
      </c>
      <c r="C115" s="29" t="s">
        <v>70</v>
      </c>
      <c r="D115" s="29" t="s">
        <v>23</v>
      </c>
      <c r="E115" s="14"/>
      <c r="F115" s="30"/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</row>
    <row r="116" spans="1:22" s="16" customFormat="1" ht="15.75">
      <c r="A116" s="32" t="s">
        <v>145</v>
      </c>
      <c r="B116" s="9" t="s">
        <v>108</v>
      </c>
      <c r="C116" s="9" t="s">
        <v>76</v>
      </c>
      <c r="D116" s="33">
        <f>E116</f>
        <v>35532.68</v>
      </c>
      <c r="E116" s="14">
        <v>35532.68</v>
      </c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</row>
    <row r="117" spans="1:22" s="16" customFormat="1" ht="31.5">
      <c r="A117" s="32" t="s">
        <v>146</v>
      </c>
      <c r="B117" s="9" t="s">
        <v>109</v>
      </c>
      <c r="C117" s="9" t="s">
        <v>70</v>
      </c>
      <c r="D117" s="9" t="s">
        <v>7</v>
      </c>
      <c r="E117" s="14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</row>
    <row r="118" spans="1:22" s="16" customFormat="1" ht="15.75">
      <c r="A118" s="32" t="s">
        <v>147</v>
      </c>
      <c r="B118" s="9" t="s">
        <v>110</v>
      </c>
      <c r="C118" s="9" t="s">
        <v>70</v>
      </c>
      <c r="D118" s="9" t="s">
        <v>20</v>
      </c>
      <c r="E118" s="14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</row>
    <row r="119" spans="1:22" s="16" customFormat="1" ht="15.75">
      <c r="A119" s="32" t="s">
        <v>148</v>
      </c>
      <c r="B119" s="9" t="s">
        <v>67</v>
      </c>
      <c r="C119" s="9" t="s">
        <v>70</v>
      </c>
      <c r="D119" s="9" t="s">
        <v>12</v>
      </c>
      <c r="E119" s="14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</row>
    <row r="120" spans="1:22" s="16" customFormat="1" ht="15.75">
      <c r="A120" s="32" t="s">
        <v>149</v>
      </c>
      <c r="B120" s="9" t="s">
        <v>111</v>
      </c>
      <c r="C120" s="9" t="s">
        <v>76</v>
      </c>
      <c r="D120" s="35">
        <f>E116/E2</f>
        <v>14.704800529713623</v>
      </c>
      <c r="E120" s="14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</row>
    <row r="121" spans="1:22" s="31" customFormat="1" ht="31.5">
      <c r="A121" s="28" t="s">
        <v>151</v>
      </c>
      <c r="B121" s="29" t="s">
        <v>107</v>
      </c>
      <c r="C121" s="29" t="s">
        <v>70</v>
      </c>
      <c r="D121" s="29" t="s">
        <v>57</v>
      </c>
      <c r="E121" s="14"/>
      <c r="F121" s="36"/>
      <c r="G121" s="30"/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30"/>
      <c r="S121" s="30"/>
      <c r="T121" s="30"/>
      <c r="U121" s="30"/>
      <c r="V121" s="30"/>
    </row>
    <row r="122" spans="1:22" s="16" customFormat="1" ht="15.75">
      <c r="A122" s="32" t="s">
        <v>152</v>
      </c>
      <c r="B122" s="9" t="s">
        <v>108</v>
      </c>
      <c r="C122" s="9" t="s">
        <v>76</v>
      </c>
      <c r="D122" s="9">
        <f>E123</f>
        <v>6169.43</v>
      </c>
      <c r="E122" s="14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</row>
    <row r="123" spans="1:22" s="16" customFormat="1" ht="31.5">
      <c r="A123" s="32" t="s">
        <v>153</v>
      </c>
      <c r="B123" s="9" t="s">
        <v>109</v>
      </c>
      <c r="C123" s="9" t="s">
        <v>70</v>
      </c>
      <c r="D123" s="9" t="s">
        <v>57</v>
      </c>
      <c r="E123" s="14">
        <v>6169.43</v>
      </c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</row>
    <row r="124" spans="1:22" s="16" customFormat="1" ht="15.75">
      <c r="A124" s="32" t="s">
        <v>154</v>
      </c>
      <c r="B124" s="9" t="s">
        <v>110</v>
      </c>
      <c r="C124" s="9" t="s">
        <v>70</v>
      </c>
      <c r="D124" s="9" t="s">
        <v>150</v>
      </c>
      <c r="E124" s="14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</row>
    <row r="125" spans="1:22" s="16" customFormat="1" ht="15.75">
      <c r="A125" s="32" t="s">
        <v>155</v>
      </c>
      <c r="B125" s="9" t="s">
        <v>67</v>
      </c>
      <c r="C125" s="9" t="s">
        <v>70</v>
      </c>
      <c r="D125" s="9" t="s">
        <v>12</v>
      </c>
      <c r="E125" s="14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</row>
    <row r="126" spans="1:22" s="16" customFormat="1" ht="15.75">
      <c r="A126" s="32" t="s">
        <v>156</v>
      </c>
      <c r="B126" s="9" t="s">
        <v>111</v>
      </c>
      <c r="C126" s="9" t="s">
        <v>76</v>
      </c>
      <c r="D126" s="35">
        <f>E123/E2</f>
        <v>2.5531493130276446</v>
      </c>
      <c r="E126" s="14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</row>
    <row r="127" spans="1:22" s="31" customFormat="1" ht="31.5">
      <c r="A127" s="28" t="s">
        <v>158</v>
      </c>
      <c r="B127" s="29" t="s">
        <v>107</v>
      </c>
      <c r="C127" s="29" t="s">
        <v>70</v>
      </c>
      <c r="D127" s="29" t="s">
        <v>58</v>
      </c>
      <c r="E127" s="14">
        <v>794.93</v>
      </c>
      <c r="F127" s="30" t="s">
        <v>341</v>
      </c>
      <c r="G127" s="30"/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30"/>
      <c r="S127" s="30"/>
      <c r="T127" s="30"/>
      <c r="U127" s="30"/>
      <c r="V127" s="30"/>
    </row>
    <row r="128" spans="1:22" s="16" customFormat="1" ht="15.75">
      <c r="A128" s="32" t="s">
        <v>159</v>
      </c>
      <c r="B128" s="9" t="s">
        <v>108</v>
      </c>
      <c r="C128" s="9" t="s">
        <v>76</v>
      </c>
      <c r="D128" s="9">
        <f>E127</f>
        <v>794.93</v>
      </c>
      <c r="E128" s="14"/>
      <c r="F128" s="15">
        <v>3</v>
      </c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</row>
    <row r="129" spans="1:22" s="16" customFormat="1" ht="31.5">
      <c r="A129" s="32" t="s">
        <v>160</v>
      </c>
      <c r="B129" s="9" t="s">
        <v>109</v>
      </c>
      <c r="C129" s="9" t="s">
        <v>70</v>
      </c>
      <c r="D129" s="9" t="s">
        <v>58</v>
      </c>
      <c r="E129" s="14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</row>
    <row r="130" spans="1:22" s="16" customFormat="1" ht="15.75">
      <c r="A130" s="32" t="s">
        <v>161</v>
      </c>
      <c r="B130" s="9" t="s">
        <v>110</v>
      </c>
      <c r="C130" s="9" t="s">
        <v>70</v>
      </c>
      <c r="D130" s="9" t="s">
        <v>157</v>
      </c>
      <c r="E130" s="14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</row>
    <row r="131" spans="1:22" s="16" customFormat="1" ht="15.75">
      <c r="A131" s="32" t="s">
        <v>162</v>
      </c>
      <c r="B131" s="9" t="s">
        <v>67</v>
      </c>
      <c r="C131" s="9" t="s">
        <v>70</v>
      </c>
      <c r="D131" s="9" t="s">
        <v>22</v>
      </c>
      <c r="E131" s="14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</row>
    <row r="132" spans="1:22" s="16" customFormat="1" ht="15.75">
      <c r="A132" s="32" t="s">
        <v>163</v>
      </c>
      <c r="B132" s="9" t="s">
        <v>111</v>
      </c>
      <c r="C132" s="9" t="s">
        <v>76</v>
      </c>
      <c r="D132" s="35">
        <f>E127/F128</f>
        <v>264.97666666666663</v>
      </c>
      <c r="E132" s="14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</row>
    <row r="133" spans="1:22" s="31" customFormat="1" ht="15.75">
      <c r="A133" s="28" t="s">
        <v>164</v>
      </c>
      <c r="B133" s="29" t="s">
        <v>107</v>
      </c>
      <c r="C133" s="29" t="s">
        <v>70</v>
      </c>
      <c r="D133" s="29" t="s">
        <v>24</v>
      </c>
      <c r="E133" s="14"/>
      <c r="F133" s="30" t="s">
        <v>343</v>
      </c>
      <c r="G133" s="30"/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</row>
    <row r="134" spans="1:22" s="16" customFormat="1" ht="15.75">
      <c r="A134" s="32" t="s">
        <v>165</v>
      </c>
      <c r="B134" s="9" t="s">
        <v>108</v>
      </c>
      <c r="C134" s="9" t="s">
        <v>76</v>
      </c>
      <c r="D134" s="9">
        <f>E135+E139</f>
        <v>85453.56999999999</v>
      </c>
      <c r="E134" s="14"/>
      <c r="F134" s="30" t="s">
        <v>343</v>
      </c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</row>
    <row r="135" spans="1:22" s="16" customFormat="1" ht="31.5">
      <c r="A135" s="32" t="s">
        <v>166</v>
      </c>
      <c r="B135" s="9" t="s">
        <v>109</v>
      </c>
      <c r="C135" s="9" t="s">
        <v>70</v>
      </c>
      <c r="D135" s="9" t="s">
        <v>6</v>
      </c>
      <c r="E135" s="14">
        <v>29634.73</v>
      </c>
      <c r="F135" s="30" t="s">
        <v>343</v>
      </c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</row>
    <row r="136" spans="1:22" s="16" customFormat="1" ht="15.75">
      <c r="A136" s="32" t="s">
        <v>167</v>
      </c>
      <c r="B136" s="9" t="s">
        <v>110</v>
      </c>
      <c r="C136" s="9" t="s">
        <v>70</v>
      </c>
      <c r="D136" s="9" t="s">
        <v>25</v>
      </c>
      <c r="E136" s="14"/>
      <c r="F136" s="30" t="s">
        <v>343</v>
      </c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</row>
    <row r="137" spans="1:22" s="16" customFormat="1" ht="15.75">
      <c r="A137" s="32" t="s">
        <v>168</v>
      </c>
      <c r="B137" s="9" t="s">
        <v>67</v>
      </c>
      <c r="C137" s="9" t="s">
        <v>70</v>
      </c>
      <c r="D137" s="9" t="s">
        <v>12</v>
      </c>
      <c r="E137" s="14"/>
      <c r="F137" s="30" t="s">
        <v>343</v>
      </c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</row>
    <row r="138" spans="1:22" s="16" customFormat="1" ht="15.75">
      <c r="A138" s="32" t="s">
        <v>169</v>
      </c>
      <c r="B138" s="9" t="s">
        <v>111</v>
      </c>
      <c r="C138" s="9" t="s">
        <v>76</v>
      </c>
      <c r="D138" s="35">
        <f>E135/E2</f>
        <v>12.264000165535506</v>
      </c>
      <c r="E138" s="14"/>
      <c r="F138" s="30" t="s">
        <v>343</v>
      </c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</row>
    <row r="139" spans="1:22" s="16" customFormat="1" ht="31.5">
      <c r="A139" s="32" t="s">
        <v>170</v>
      </c>
      <c r="B139" s="9" t="s">
        <v>109</v>
      </c>
      <c r="C139" s="9" t="s">
        <v>70</v>
      </c>
      <c r="D139" s="9" t="s">
        <v>5</v>
      </c>
      <c r="E139" s="14">
        <v>55818.84</v>
      </c>
      <c r="F139" s="30" t="s">
        <v>343</v>
      </c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</row>
    <row r="140" spans="1:22" s="16" customFormat="1" ht="15.75">
      <c r="A140" s="32" t="s">
        <v>171</v>
      </c>
      <c r="B140" s="9" t="s">
        <v>110</v>
      </c>
      <c r="C140" s="9" t="s">
        <v>70</v>
      </c>
      <c r="D140" s="9" t="s">
        <v>20</v>
      </c>
      <c r="E140" s="14"/>
      <c r="F140" s="30" t="s">
        <v>343</v>
      </c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</row>
    <row r="141" spans="1:22" s="16" customFormat="1" ht="15.75">
      <c r="A141" s="32" t="s">
        <v>172</v>
      </c>
      <c r="B141" s="9" t="s">
        <v>67</v>
      </c>
      <c r="C141" s="9" t="s">
        <v>70</v>
      </c>
      <c r="D141" s="9" t="s">
        <v>12</v>
      </c>
      <c r="E141" s="14"/>
      <c r="F141" s="30" t="s">
        <v>343</v>
      </c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</row>
    <row r="142" spans="1:22" s="16" customFormat="1" ht="15.75">
      <c r="A142" s="32" t="s">
        <v>173</v>
      </c>
      <c r="B142" s="9" t="s">
        <v>111</v>
      </c>
      <c r="C142" s="9" t="s">
        <v>76</v>
      </c>
      <c r="D142" s="35">
        <f>E139/E2</f>
        <v>23.099999999999998</v>
      </c>
      <c r="E142" s="14"/>
      <c r="F142" s="30" t="s">
        <v>343</v>
      </c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</row>
    <row r="143" spans="1:22" s="31" customFormat="1" ht="47.25">
      <c r="A143" s="28" t="s">
        <v>175</v>
      </c>
      <c r="B143" s="29" t="s">
        <v>107</v>
      </c>
      <c r="C143" s="29" t="s">
        <v>70</v>
      </c>
      <c r="D143" s="29" t="s">
        <v>26</v>
      </c>
      <c r="E143" s="14"/>
      <c r="F143" s="9" t="s">
        <v>342</v>
      </c>
      <c r="G143" s="30"/>
      <c r="H143" s="30"/>
      <c r="I143" s="30"/>
      <c r="J143" s="30"/>
      <c r="K143" s="30"/>
      <c r="L143" s="30"/>
      <c r="M143" s="30"/>
      <c r="N143" s="30"/>
      <c r="O143" s="30"/>
      <c r="P143" s="30"/>
      <c r="Q143" s="30"/>
      <c r="R143" s="30"/>
      <c r="S143" s="30"/>
      <c r="T143" s="30"/>
      <c r="U143" s="30"/>
      <c r="V143" s="30"/>
    </row>
    <row r="144" spans="1:22" s="16" customFormat="1" ht="15.75">
      <c r="A144" s="32" t="s">
        <v>176</v>
      </c>
      <c r="B144" s="9" t="s">
        <v>108</v>
      </c>
      <c r="C144" s="9" t="s">
        <v>76</v>
      </c>
      <c r="D144" s="9">
        <f>E145+E149</f>
        <v>229.63</v>
      </c>
      <c r="E144" s="14"/>
      <c r="F144" s="9">
        <v>415.6</v>
      </c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</row>
    <row r="145" spans="1:22" s="16" customFormat="1" ht="31.5">
      <c r="A145" s="32" t="s">
        <v>177</v>
      </c>
      <c r="B145" s="9" t="s">
        <v>109</v>
      </c>
      <c r="C145" s="9" t="s">
        <v>70</v>
      </c>
      <c r="D145" s="9" t="s">
        <v>9</v>
      </c>
      <c r="E145" s="14">
        <v>0</v>
      </c>
      <c r="F145" s="42" t="s">
        <v>376</v>
      </c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</row>
    <row r="146" spans="1:22" s="16" customFormat="1" ht="15.75">
      <c r="A146" s="32" t="s">
        <v>178</v>
      </c>
      <c r="B146" s="9" t="s">
        <v>110</v>
      </c>
      <c r="C146" s="9" t="s">
        <v>70</v>
      </c>
      <c r="D146" s="9" t="s">
        <v>27</v>
      </c>
      <c r="E146" s="14"/>
      <c r="F146" s="42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</row>
    <row r="147" spans="1:22" s="16" customFormat="1" ht="15.75">
      <c r="A147" s="32" t="s">
        <v>179</v>
      </c>
      <c r="B147" s="9" t="s">
        <v>67</v>
      </c>
      <c r="C147" s="9" t="s">
        <v>70</v>
      </c>
      <c r="D147" s="9" t="s">
        <v>174</v>
      </c>
      <c r="E147" s="14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</row>
    <row r="148" spans="1:22" s="16" customFormat="1" ht="31.5">
      <c r="A148" s="32" t="s">
        <v>180</v>
      </c>
      <c r="B148" s="9" t="s">
        <v>111</v>
      </c>
      <c r="C148" s="9" t="s">
        <v>76</v>
      </c>
      <c r="D148" s="35">
        <f>E145/F144</f>
        <v>0</v>
      </c>
      <c r="E148" s="14"/>
      <c r="F148" s="9" t="s">
        <v>342</v>
      </c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</row>
    <row r="149" spans="1:22" s="16" customFormat="1" ht="31.5">
      <c r="A149" s="32" t="s">
        <v>181</v>
      </c>
      <c r="B149" s="9" t="s">
        <v>109</v>
      </c>
      <c r="C149" s="9" t="s">
        <v>70</v>
      </c>
      <c r="D149" s="9" t="s">
        <v>8</v>
      </c>
      <c r="E149" s="14">
        <v>229.63</v>
      </c>
      <c r="F149" s="9">
        <f>F144</f>
        <v>415.6</v>
      </c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</row>
    <row r="150" spans="1:22" s="16" customFormat="1" ht="15.75">
      <c r="A150" s="32" t="s">
        <v>182</v>
      </c>
      <c r="B150" s="9" t="s">
        <v>110</v>
      </c>
      <c r="C150" s="9" t="s">
        <v>70</v>
      </c>
      <c r="D150" s="9" t="s">
        <v>28</v>
      </c>
      <c r="E150" s="14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</row>
    <row r="151" spans="1:22" s="16" customFormat="1" ht="15.75">
      <c r="A151" s="32" t="s">
        <v>183</v>
      </c>
      <c r="B151" s="9" t="s">
        <v>67</v>
      </c>
      <c r="C151" s="9" t="s">
        <v>70</v>
      </c>
      <c r="D151" s="9" t="s">
        <v>174</v>
      </c>
      <c r="E151" s="14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</row>
    <row r="152" spans="1:22" s="16" customFormat="1" ht="15.75">
      <c r="A152" s="32" t="s">
        <v>184</v>
      </c>
      <c r="B152" s="9" t="s">
        <v>111</v>
      </c>
      <c r="C152" s="9" t="s">
        <v>76</v>
      </c>
      <c r="D152" s="35">
        <f>E149/F149</f>
        <v>0.5525264677574591</v>
      </c>
      <c r="E152" s="14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</row>
    <row r="153" spans="1:22" s="31" customFormat="1" ht="63">
      <c r="A153" s="28" t="s">
        <v>185</v>
      </c>
      <c r="B153" s="29" t="s">
        <v>107</v>
      </c>
      <c r="C153" s="29" t="s">
        <v>70</v>
      </c>
      <c r="D153" s="29" t="s">
        <v>29</v>
      </c>
      <c r="E153" s="14"/>
      <c r="F153" s="15"/>
      <c r="G153" s="30"/>
      <c r="H153" s="30"/>
      <c r="I153" s="30"/>
      <c r="J153" s="30"/>
      <c r="K153" s="30"/>
      <c r="L153" s="30"/>
      <c r="M153" s="30"/>
      <c r="N153" s="30"/>
      <c r="O153" s="30"/>
      <c r="P153" s="30"/>
      <c r="Q153" s="30"/>
      <c r="R153" s="30"/>
      <c r="S153" s="30"/>
      <c r="T153" s="30"/>
      <c r="U153" s="30"/>
      <c r="V153" s="30"/>
    </row>
    <row r="154" spans="1:22" s="16" customFormat="1" ht="15.75">
      <c r="A154" s="32" t="s">
        <v>186</v>
      </c>
      <c r="B154" s="9" t="s">
        <v>108</v>
      </c>
      <c r="C154" s="9" t="s">
        <v>76</v>
      </c>
      <c r="D154" s="33">
        <f>E155+E159+E163+E167+E171+E175+E179+E183+E187+E191+E195+E199+E203+E207+E208</f>
        <v>62853.14000000001</v>
      </c>
      <c r="E154" s="14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</row>
    <row r="155" spans="1:22" s="16" customFormat="1" ht="31.5">
      <c r="A155" s="32" t="s">
        <v>187</v>
      </c>
      <c r="B155" s="9" t="s">
        <v>109</v>
      </c>
      <c r="C155" s="9" t="s">
        <v>70</v>
      </c>
      <c r="D155" s="9" t="s">
        <v>30</v>
      </c>
      <c r="E155" s="14">
        <v>967.92</v>
      </c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</row>
    <row r="156" spans="1:22" s="16" customFormat="1" ht="15.75">
      <c r="A156" s="32" t="s">
        <v>188</v>
      </c>
      <c r="B156" s="9" t="s">
        <v>110</v>
      </c>
      <c r="C156" s="9" t="s">
        <v>70</v>
      </c>
      <c r="D156" s="9" t="s">
        <v>25</v>
      </c>
      <c r="E156" s="14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</row>
    <row r="157" spans="1:22" s="16" customFormat="1" ht="15.75">
      <c r="A157" s="32" t="s">
        <v>189</v>
      </c>
      <c r="B157" s="9" t="s">
        <v>67</v>
      </c>
      <c r="C157" s="9" t="s">
        <v>70</v>
      </c>
      <c r="D157" s="9" t="s">
        <v>12</v>
      </c>
      <c r="E157" s="14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</row>
    <row r="158" spans="1:22" s="16" customFormat="1" ht="15.75">
      <c r="A158" s="32" t="s">
        <v>190</v>
      </c>
      <c r="B158" s="9" t="s">
        <v>111</v>
      </c>
      <c r="C158" s="9" t="s">
        <v>76</v>
      </c>
      <c r="D158" s="35">
        <f>E155/E2</f>
        <v>0.4005628207250455</v>
      </c>
      <c r="E158" s="14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</row>
    <row r="159" spans="1:22" s="16" customFormat="1" ht="31.5">
      <c r="A159" s="32" t="s">
        <v>191</v>
      </c>
      <c r="B159" s="9" t="s">
        <v>109</v>
      </c>
      <c r="C159" s="9" t="s">
        <v>70</v>
      </c>
      <c r="D159" s="9" t="s">
        <v>31</v>
      </c>
      <c r="E159" s="14">
        <v>4611.25</v>
      </c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</row>
    <row r="160" spans="1:22" s="16" customFormat="1" ht="15.75">
      <c r="A160" s="32" t="s">
        <v>192</v>
      </c>
      <c r="B160" s="9" t="s">
        <v>110</v>
      </c>
      <c r="C160" s="9" t="s">
        <v>70</v>
      </c>
      <c r="D160" s="9" t="s">
        <v>32</v>
      </c>
      <c r="E160" s="14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</row>
    <row r="161" spans="1:22" s="16" customFormat="1" ht="15.75">
      <c r="A161" s="32" t="s">
        <v>193</v>
      </c>
      <c r="B161" s="9" t="s">
        <v>67</v>
      </c>
      <c r="C161" s="9" t="s">
        <v>70</v>
      </c>
      <c r="D161" s="9" t="s">
        <v>12</v>
      </c>
      <c r="E161" s="14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</row>
    <row r="162" spans="1:22" s="16" customFormat="1" ht="15.75">
      <c r="A162" s="32" t="s">
        <v>194</v>
      </c>
      <c r="B162" s="9" t="s">
        <v>111</v>
      </c>
      <c r="C162" s="9" t="s">
        <v>76</v>
      </c>
      <c r="D162" s="35">
        <f>E159/E2</f>
        <v>1.9083140208574738</v>
      </c>
      <c r="E162" s="14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</row>
    <row r="163" spans="1:22" s="16" customFormat="1" ht="31.5">
      <c r="A163" s="32" t="s">
        <v>195</v>
      </c>
      <c r="B163" s="9" t="s">
        <v>109</v>
      </c>
      <c r="C163" s="9" t="s">
        <v>70</v>
      </c>
      <c r="D163" s="9" t="s">
        <v>3</v>
      </c>
      <c r="E163" s="14">
        <v>1845.13</v>
      </c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</row>
    <row r="164" spans="1:22" s="16" customFormat="1" ht="15.75">
      <c r="A164" s="32" t="s">
        <v>196</v>
      </c>
      <c r="B164" s="9" t="s">
        <v>110</v>
      </c>
      <c r="C164" s="9" t="s">
        <v>70</v>
      </c>
      <c r="D164" s="9" t="s">
        <v>33</v>
      </c>
      <c r="E164" s="14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</row>
    <row r="165" spans="1:22" s="16" customFormat="1" ht="15.75">
      <c r="A165" s="32" t="s">
        <v>197</v>
      </c>
      <c r="B165" s="9" t="s">
        <v>67</v>
      </c>
      <c r="C165" s="9" t="s">
        <v>70</v>
      </c>
      <c r="D165" s="9" t="s">
        <v>12</v>
      </c>
      <c r="E165" s="14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</row>
    <row r="166" spans="1:22" s="16" customFormat="1" ht="15.75">
      <c r="A166" s="32" t="s">
        <v>198</v>
      </c>
      <c r="B166" s="9" t="s">
        <v>111</v>
      </c>
      <c r="C166" s="9" t="s">
        <v>76</v>
      </c>
      <c r="D166" s="35">
        <f>E163/E2</f>
        <v>0.7635863267670916</v>
      </c>
      <c r="E166" s="14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</row>
    <row r="167" spans="1:22" s="16" customFormat="1" ht="31.5">
      <c r="A167" s="32" t="s">
        <v>199</v>
      </c>
      <c r="B167" s="9" t="s">
        <v>109</v>
      </c>
      <c r="C167" s="9" t="s">
        <v>70</v>
      </c>
      <c r="D167" s="9" t="s">
        <v>2</v>
      </c>
      <c r="E167" s="14">
        <v>22098.49</v>
      </c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</row>
    <row r="168" spans="1:22" s="16" customFormat="1" ht="15.75">
      <c r="A168" s="32" t="s">
        <v>200</v>
      </c>
      <c r="B168" s="9" t="s">
        <v>110</v>
      </c>
      <c r="C168" s="9" t="s">
        <v>70</v>
      </c>
      <c r="D168" s="9" t="s">
        <v>34</v>
      </c>
      <c r="E168" s="14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</row>
    <row r="169" spans="1:22" s="16" customFormat="1" ht="15.75">
      <c r="A169" s="32" t="s">
        <v>201</v>
      </c>
      <c r="B169" s="9" t="s">
        <v>67</v>
      </c>
      <c r="C169" s="9" t="s">
        <v>70</v>
      </c>
      <c r="D169" s="9" t="s">
        <v>12</v>
      </c>
      <c r="E169" s="14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</row>
    <row r="170" spans="1:22" s="16" customFormat="1" ht="15.75">
      <c r="A170" s="32" t="s">
        <v>202</v>
      </c>
      <c r="B170" s="9" t="s">
        <v>111</v>
      </c>
      <c r="C170" s="9" t="s">
        <v>76</v>
      </c>
      <c r="D170" s="35">
        <f>E167/E2</f>
        <v>9.145211885449429</v>
      </c>
      <c r="E170" s="14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</row>
    <row r="171" spans="1:22" s="16" customFormat="1" ht="47.25">
      <c r="A171" s="32" t="s">
        <v>203</v>
      </c>
      <c r="B171" s="9" t="s">
        <v>109</v>
      </c>
      <c r="C171" s="9" t="s">
        <v>70</v>
      </c>
      <c r="D171" s="9" t="s">
        <v>35</v>
      </c>
      <c r="E171" s="14">
        <v>15796.2</v>
      </c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</row>
    <row r="172" spans="1:22" s="16" customFormat="1" ht="15.75">
      <c r="A172" s="32" t="s">
        <v>204</v>
      </c>
      <c r="B172" s="9" t="s">
        <v>110</v>
      </c>
      <c r="C172" s="9" t="s">
        <v>70</v>
      </c>
      <c r="D172" s="9" t="s">
        <v>36</v>
      </c>
      <c r="E172" s="14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</row>
    <row r="173" spans="1:22" s="16" customFormat="1" ht="15.75">
      <c r="A173" s="32" t="s">
        <v>205</v>
      </c>
      <c r="B173" s="9" t="s">
        <v>67</v>
      </c>
      <c r="C173" s="9" t="s">
        <v>70</v>
      </c>
      <c r="D173" s="9" t="s">
        <v>12</v>
      </c>
      <c r="E173" s="14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</row>
    <row r="174" spans="1:22" s="16" customFormat="1" ht="15.75">
      <c r="A174" s="32" t="s">
        <v>206</v>
      </c>
      <c r="B174" s="9" t="s">
        <v>111</v>
      </c>
      <c r="C174" s="9" t="s">
        <v>76</v>
      </c>
      <c r="D174" s="35">
        <f>E171/E2</f>
        <v>6.537079953650058</v>
      </c>
      <c r="E174" s="14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</row>
    <row r="175" spans="1:22" s="16" customFormat="1" ht="31.5">
      <c r="A175" s="32" t="s">
        <v>207</v>
      </c>
      <c r="B175" s="9" t="s">
        <v>109</v>
      </c>
      <c r="C175" s="9" t="s">
        <v>70</v>
      </c>
      <c r="D175" s="9" t="s">
        <v>37</v>
      </c>
      <c r="E175" s="14">
        <v>8230.26</v>
      </c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</row>
    <row r="176" spans="1:22" s="16" customFormat="1" ht="15.75">
      <c r="A176" s="32" t="s">
        <v>208</v>
      </c>
      <c r="B176" s="9" t="s">
        <v>110</v>
      </c>
      <c r="C176" s="9" t="s">
        <v>70</v>
      </c>
      <c r="D176" s="9" t="s">
        <v>38</v>
      </c>
      <c r="E176" s="14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</row>
    <row r="177" spans="1:22" s="16" customFormat="1" ht="15.75">
      <c r="A177" s="32" t="s">
        <v>209</v>
      </c>
      <c r="B177" s="9" t="s">
        <v>67</v>
      </c>
      <c r="C177" s="9" t="s">
        <v>70</v>
      </c>
      <c r="D177" s="9" t="s">
        <v>12</v>
      </c>
      <c r="E177" s="14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</row>
    <row r="178" spans="1:22" s="16" customFormat="1" ht="15.75">
      <c r="A178" s="32" t="s">
        <v>210</v>
      </c>
      <c r="B178" s="9" t="s">
        <v>111</v>
      </c>
      <c r="C178" s="9" t="s">
        <v>76</v>
      </c>
      <c r="D178" s="35">
        <f>E175/E2</f>
        <v>3.4060006621420293</v>
      </c>
      <c r="E178" s="14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</row>
    <row r="179" spans="1:22" s="16" customFormat="1" ht="31.5">
      <c r="A179" s="32" t="s">
        <v>211</v>
      </c>
      <c r="B179" s="9" t="s">
        <v>109</v>
      </c>
      <c r="C179" s="9" t="s">
        <v>70</v>
      </c>
      <c r="D179" s="9" t="s">
        <v>39</v>
      </c>
      <c r="E179" s="14">
        <v>4477.07</v>
      </c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</row>
    <row r="180" spans="1:22" s="16" customFormat="1" ht="15.75">
      <c r="A180" s="32" t="s">
        <v>212</v>
      </c>
      <c r="B180" s="9" t="s">
        <v>110</v>
      </c>
      <c r="C180" s="9" t="s">
        <v>70</v>
      </c>
      <c r="D180" s="9" t="s">
        <v>27</v>
      </c>
      <c r="E180" s="14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</row>
    <row r="181" spans="1:22" s="16" customFormat="1" ht="15.75">
      <c r="A181" s="32" t="s">
        <v>213</v>
      </c>
      <c r="B181" s="9" t="s">
        <v>67</v>
      </c>
      <c r="C181" s="9" t="s">
        <v>70</v>
      </c>
      <c r="D181" s="9" t="s">
        <v>12</v>
      </c>
      <c r="E181" s="14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</row>
    <row r="182" spans="1:22" s="16" customFormat="1" ht="15.75">
      <c r="A182" s="32" t="s">
        <v>214</v>
      </c>
      <c r="B182" s="9" t="s">
        <v>111</v>
      </c>
      <c r="C182" s="9" t="s">
        <v>76</v>
      </c>
      <c r="D182" s="35">
        <f>E179/E2</f>
        <v>1.8527851349114384</v>
      </c>
      <c r="E182" s="14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</row>
    <row r="183" spans="1:22" s="16" customFormat="1" ht="31.5">
      <c r="A183" s="32" t="s">
        <v>215</v>
      </c>
      <c r="B183" s="9" t="s">
        <v>109</v>
      </c>
      <c r="C183" s="9" t="s">
        <v>70</v>
      </c>
      <c r="D183" s="9" t="s">
        <v>40</v>
      </c>
      <c r="E183" s="14">
        <v>1307.76</v>
      </c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</row>
    <row r="184" spans="1:22" s="16" customFormat="1" ht="15.75">
      <c r="A184" s="32" t="s">
        <v>216</v>
      </c>
      <c r="B184" s="9" t="s">
        <v>110</v>
      </c>
      <c r="C184" s="9" t="s">
        <v>70</v>
      </c>
      <c r="D184" s="9" t="s">
        <v>34</v>
      </c>
      <c r="E184" s="14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</row>
    <row r="185" spans="1:22" s="16" customFormat="1" ht="15.75">
      <c r="A185" s="32" t="s">
        <v>217</v>
      </c>
      <c r="B185" s="9" t="s">
        <v>67</v>
      </c>
      <c r="C185" s="9" t="s">
        <v>70</v>
      </c>
      <c r="D185" s="9" t="s">
        <v>12</v>
      </c>
      <c r="E185" s="14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</row>
    <row r="186" spans="1:22" s="16" customFormat="1" ht="15.75">
      <c r="A186" s="32" t="s">
        <v>218</v>
      </c>
      <c r="B186" s="9" t="s">
        <v>111</v>
      </c>
      <c r="C186" s="9" t="s">
        <v>76</v>
      </c>
      <c r="D186" s="35">
        <f>E183/E2</f>
        <v>0.5412017877834795</v>
      </c>
      <c r="E186" s="14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</row>
    <row r="187" spans="1:22" s="16" customFormat="1" ht="31.5">
      <c r="A187" s="32" t="s">
        <v>356</v>
      </c>
      <c r="B187" s="9" t="s">
        <v>109</v>
      </c>
      <c r="C187" s="9" t="s">
        <v>70</v>
      </c>
      <c r="D187" s="9" t="s">
        <v>338</v>
      </c>
      <c r="E187" s="14">
        <v>2474.88</v>
      </c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</row>
    <row r="188" spans="1:22" s="16" customFormat="1" ht="15.75">
      <c r="A188" s="32" t="s">
        <v>357</v>
      </c>
      <c r="B188" s="9" t="s">
        <v>110</v>
      </c>
      <c r="C188" s="9" t="s">
        <v>70</v>
      </c>
      <c r="D188" s="9" t="s">
        <v>38</v>
      </c>
      <c r="E188" s="14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</row>
    <row r="189" spans="1:22" s="16" customFormat="1" ht="15.75">
      <c r="A189" s="32" t="s">
        <v>358</v>
      </c>
      <c r="B189" s="9" t="s">
        <v>67</v>
      </c>
      <c r="C189" s="9" t="s">
        <v>70</v>
      </c>
      <c r="D189" s="9" t="s">
        <v>12</v>
      </c>
      <c r="E189" s="14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</row>
    <row r="190" spans="1:22" s="16" customFormat="1" ht="15.75">
      <c r="A190" s="32" t="s">
        <v>359</v>
      </c>
      <c r="B190" s="9" t="s">
        <v>111</v>
      </c>
      <c r="C190" s="9" t="s">
        <v>76</v>
      </c>
      <c r="D190" s="35">
        <f>E187/E2</f>
        <v>1.0242012911769576</v>
      </c>
      <c r="E190" s="14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</row>
    <row r="191" spans="1:22" s="16" customFormat="1" ht="31.5">
      <c r="A191" s="32"/>
      <c r="B191" s="9" t="s">
        <v>109</v>
      </c>
      <c r="C191" s="9" t="s">
        <v>70</v>
      </c>
      <c r="D191" s="35" t="s">
        <v>337</v>
      </c>
      <c r="E191" s="14">
        <v>0</v>
      </c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</row>
    <row r="192" spans="1:22" s="16" customFormat="1" ht="15.75">
      <c r="A192" s="32"/>
      <c r="B192" s="9" t="s">
        <v>110</v>
      </c>
      <c r="C192" s="9" t="s">
        <v>70</v>
      </c>
      <c r="D192" s="35" t="s">
        <v>34</v>
      </c>
      <c r="E192" s="14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</row>
    <row r="193" spans="1:22" s="16" customFormat="1" ht="15.75">
      <c r="A193" s="32"/>
      <c r="B193" s="9" t="s">
        <v>67</v>
      </c>
      <c r="C193" s="9" t="s">
        <v>70</v>
      </c>
      <c r="D193" s="35" t="s">
        <v>12</v>
      </c>
      <c r="E193" s="14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</row>
    <row r="194" spans="1:22" s="16" customFormat="1" ht="15.75">
      <c r="A194" s="32"/>
      <c r="B194" s="9" t="s">
        <v>111</v>
      </c>
      <c r="C194" s="9" t="s">
        <v>76</v>
      </c>
      <c r="D194" s="35">
        <f>E191/E2</f>
        <v>0</v>
      </c>
      <c r="E194" s="14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</row>
    <row r="195" spans="1:22" s="16" customFormat="1" ht="31.5">
      <c r="A195" s="32" t="s">
        <v>360</v>
      </c>
      <c r="B195" s="9" t="s">
        <v>109</v>
      </c>
      <c r="C195" s="9" t="s">
        <v>70</v>
      </c>
      <c r="D195" s="35" t="s">
        <v>339</v>
      </c>
      <c r="E195" s="14">
        <v>807.17</v>
      </c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</row>
    <row r="196" spans="1:22" s="16" customFormat="1" ht="15.75">
      <c r="A196" s="32" t="s">
        <v>361</v>
      </c>
      <c r="B196" s="9" t="s">
        <v>110</v>
      </c>
      <c r="C196" s="9" t="s">
        <v>70</v>
      </c>
      <c r="D196" s="35" t="s">
        <v>27</v>
      </c>
      <c r="E196" s="14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</row>
    <row r="197" spans="1:22" s="16" customFormat="1" ht="15.75">
      <c r="A197" s="32" t="s">
        <v>362</v>
      </c>
      <c r="B197" s="9" t="s">
        <v>67</v>
      </c>
      <c r="C197" s="9" t="s">
        <v>70</v>
      </c>
      <c r="D197" s="35" t="s">
        <v>12</v>
      </c>
      <c r="E197" s="14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</row>
    <row r="198" spans="1:22" s="16" customFormat="1" ht="15.75">
      <c r="A198" s="32" t="s">
        <v>363</v>
      </c>
      <c r="B198" s="9" t="s">
        <v>111</v>
      </c>
      <c r="C198" s="9" t="s">
        <v>76</v>
      </c>
      <c r="D198" s="35">
        <f>E195/E2</f>
        <v>0.3340382387022016</v>
      </c>
      <c r="E198" s="14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</row>
    <row r="199" spans="1:22" s="16" customFormat="1" ht="31.5">
      <c r="A199" s="32" t="s">
        <v>364</v>
      </c>
      <c r="B199" s="9" t="s">
        <v>109</v>
      </c>
      <c r="C199" s="9" t="s">
        <v>70</v>
      </c>
      <c r="D199" s="35" t="s">
        <v>336</v>
      </c>
      <c r="E199" s="14">
        <v>0</v>
      </c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</row>
    <row r="200" spans="1:22" s="16" customFormat="1" ht="15.75">
      <c r="A200" s="32" t="s">
        <v>365</v>
      </c>
      <c r="B200" s="9" t="s">
        <v>110</v>
      </c>
      <c r="C200" s="9" t="s">
        <v>70</v>
      </c>
      <c r="D200" s="35" t="s">
        <v>27</v>
      </c>
      <c r="E200" s="14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</row>
    <row r="201" spans="1:22" s="16" customFormat="1" ht="15.75">
      <c r="A201" s="32" t="s">
        <v>366</v>
      </c>
      <c r="B201" s="9" t="s">
        <v>67</v>
      </c>
      <c r="C201" s="9" t="s">
        <v>70</v>
      </c>
      <c r="D201" s="35" t="s">
        <v>12</v>
      </c>
      <c r="E201" s="14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U201" s="15"/>
      <c r="V201" s="15"/>
    </row>
    <row r="202" spans="1:22" s="16" customFormat="1" ht="15.75">
      <c r="A202" s="32" t="s">
        <v>367</v>
      </c>
      <c r="B202" s="9" t="s">
        <v>111</v>
      </c>
      <c r="C202" s="9" t="s">
        <v>76</v>
      </c>
      <c r="D202" s="35">
        <f>E199/E2</f>
        <v>0</v>
      </c>
      <c r="E202" s="14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15"/>
    </row>
    <row r="203" spans="1:22" s="16" customFormat="1" ht="31.5">
      <c r="A203" s="32"/>
      <c r="B203" s="9" t="s">
        <v>109</v>
      </c>
      <c r="C203" s="9" t="s">
        <v>70</v>
      </c>
      <c r="D203" s="35" t="s">
        <v>378</v>
      </c>
      <c r="E203" s="14">
        <v>237.01</v>
      </c>
      <c r="F203" s="37" t="s">
        <v>377</v>
      </c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5"/>
    </row>
    <row r="204" spans="1:22" s="16" customFormat="1" ht="15.75">
      <c r="A204" s="32"/>
      <c r="B204" s="9" t="s">
        <v>110</v>
      </c>
      <c r="C204" s="9" t="s">
        <v>70</v>
      </c>
      <c r="D204" s="35" t="s">
        <v>27</v>
      </c>
      <c r="E204" s="14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15"/>
    </row>
    <row r="205" spans="1:22" s="16" customFormat="1" ht="15.75">
      <c r="A205" s="32"/>
      <c r="B205" s="9" t="s">
        <v>67</v>
      </c>
      <c r="C205" s="9" t="s">
        <v>70</v>
      </c>
      <c r="D205" s="35" t="s">
        <v>12</v>
      </c>
      <c r="E205" s="14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  <c r="U205" s="15"/>
      <c r="V205" s="15"/>
    </row>
    <row r="206" spans="1:22" s="16" customFormat="1" ht="15.75">
      <c r="A206" s="32"/>
      <c r="B206" s="9" t="s">
        <v>111</v>
      </c>
      <c r="C206" s="9" t="s">
        <v>76</v>
      </c>
      <c r="D206" s="35">
        <v>3.64</v>
      </c>
      <c r="E206" s="14"/>
      <c r="F206" s="37" t="s">
        <v>380</v>
      </c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5"/>
    </row>
    <row r="207" spans="1:22" s="16" customFormat="1" ht="31.5">
      <c r="A207" s="32" t="s">
        <v>368</v>
      </c>
      <c r="B207" s="9" t="s">
        <v>109</v>
      </c>
      <c r="C207" s="9" t="s">
        <v>70</v>
      </c>
      <c r="D207" s="9" t="s">
        <v>333</v>
      </c>
      <c r="E207" s="14">
        <v>0</v>
      </c>
      <c r="F207" s="38"/>
      <c r="G207" s="39"/>
      <c r="H207" s="15"/>
      <c r="I207" s="15"/>
      <c r="J207" s="15"/>
      <c r="K207" s="15"/>
      <c r="L207" s="15"/>
      <c r="M207" s="15"/>
      <c r="N207" s="15"/>
      <c r="O207" s="15"/>
      <c r="P207" s="15"/>
      <c r="Q207" s="15"/>
      <c r="R207" s="15"/>
      <c r="S207" s="15"/>
      <c r="T207" s="15"/>
      <c r="U207" s="15"/>
      <c r="V207" s="15"/>
    </row>
    <row r="208" spans="1:22" s="16" customFormat="1" ht="15.75">
      <c r="A208" s="32" t="s">
        <v>369</v>
      </c>
      <c r="B208" s="9" t="s">
        <v>110</v>
      </c>
      <c r="C208" s="9" t="s">
        <v>70</v>
      </c>
      <c r="D208" s="9" t="s">
        <v>27</v>
      </c>
      <c r="E208" s="14"/>
      <c r="F208" s="37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  <c r="R208" s="15"/>
      <c r="S208" s="15"/>
      <c r="T208" s="15"/>
      <c r="U208" s="15"/>
      <c r="V208" s="15"/>
    </row>
    <row r="209" spans="1:22" s="16" customFormat="1" ht="15.75">
      <c r="A209" s="32" t="s">
        <v>370</v>
      </c>
      <c r="B209" s="9" t="s">
        <v>67</v>
      </c>
      <c r="C209" s="9" t="s">
        <v>70</v>
      </c>
      <c r="D209" s="9" t="s">
        <v>12</v>
      </c>
      <c r="E209" s="14"/>
      <c r="F209" s="37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U209" s="15"/>
      <c r="V209" s="15"/>
    </row>
    <row r="210" spans="1:22" s="16" customFormat="1" ht="15.75">
      <c r="A210" s="32" t="s">
        <v>371</v>
      </c>
      <c r="B210" s="9" t="s">
        <v>111</v>
      </c>
      <c r="C210" s="9" t="s">
        <v>76</v>
      </c>
      <c r="D210" s="35">
        <v>0</v>
      </c>
      <c r="E210" s="14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U210" s="15"/>
      <c r="V210" s="15"/>
    </row>
    <row r="211" spans="1:22" s="16" customFormat="1" ht="47.25">
      <c r="A211" s="28" t="s">
        <v>219</v>
      </c>
      <c r="B211" s="29" t="s">
        <v>107</v>
      </c>
      <c r="C211" s="29" t="s">
        <v>70</v>
      </c>
      <c r="D211" s="29" t="s">
        <v>41</v>
      </c>
      <c r="E211" s="14"/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  <c r="R211" s="15"/>
      <c r="S211" s="15"/>
      <c r="T211" s="15"/>
      <c r="U211" s="15"/>
      <c r="V211" s="15"/>
    </row>
    <row r="212" spans="1:22" s="16" customFormat="1" ht="15.75">
      <c r="A212" s="32" t="s">
        <v>220</v>
      </c>
      <c r="B212" s="9" t="s">
        <v>108</v>
      </c>
      <c r="C212" s="9" t="s">
        <v>76</v>
      </c>
      <c r="D212" s="33">
        <f>E213+E217+E221+E225+E229+E233+E237+E241+E245+E249+E253</f>
        <v>34075.29</v>
      </c>
      <c r="E212" s="14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  <c r="R212" s="15"/>
      <c r="S212" s="15"/>
      <c r="T212" s="15"/>
      <c r="U212" s="15"/>
      <c r="V212" s="15"/>
    </row>
    <row r="213" spans="1:22" s="16" customFormat="1" ht="31.5">
      <c r="A213" s="32" t="s">
        <v>221</v>
      </c>
      <c r="B213" s="9" t="s">
        <v>109</v>
      </c>
      <c r="C213" s="9" t="s">
        <v>70</v>
      </c>
      <c r="D213" s="9" t="s">
        <v>42</v>
      </c>
      <c r="E213" s="14">
        <v>1511.4</v>
      </c>
      <c r="F213" s="15">
        <v>1</v>
      </c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  <c r="R213" s="15"/>
      <c r="S213" s="15"/>
      <c r="T213" s="15"/>
      <c r="U213" s="15"/>
      <c r="V213" s="15"/>
    </row>
    <row r="214" spans="1:22" s="16" customFormat="1" ht="15.75">
      <c r="A214" s="32" t="s">
        <v>222</v>
      </c>
      <c r="B214" s="9" t="s">
        <v>110</v>
      </c>
      <c r="C214" s="9" t="s">
        <v>70</v>
      </c>
      <c r="D214" s="9" t="s">
        <v>43</v>
      </c>
      <c r="E214" s="14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  <c r="U214" s="15"/>
      <c r="V214" s="15"/>
    </row>
    <row r="215" spans="1:22" s="16" customFormat="1" ht="15.75">
      <c r="A215" s="32" t="s">
        <v>223</v>
      </c>
      <c r="B215" s="9" t="s">
        <v>67</v>
      </c>
      <c r="C215" s="9" t="s">
        <v>70</v>
      </c>
      <c r="D215" s="9" t="s">
        <v>22</v>
      </c>
      <c r="E215" s="14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  <c r="R215" s="15"/>
      <c r="S215" s="15"/>
      <c r="T215" s="15"/>
      <c r="U215" s="15"/>
      <c r="V215" s="15"/>
    </row>
    <row r="216" spans="1:22" s="16" customFormat="1" ht="15.75">
      <c r="A216" s="32" t="s">
        <v>224</v>
      </c>
      <c r="B216" s="9" t="s">
        <v>111</v>
      </c>
      <c r="C216" s="9" t="s">
        <v>76</v>
      </c>
      <c r="D216" s="35">
        <v>251.9</v>
      </c>
      <c r="E216" s="14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  <c r="R216" s="15"/>
      <c r="S216" s="15"/>
      <c r="T216" s="15"/>
      <c r="U216" s="15"/>
      <c r="V216" s="15"/>
    </row>
    <row r="217" spans="1:22" s="16" customFormat="1" ht="31.5">
      <c r="A217" s="32"/>
      <c r="B217" s="9" t="s">
        <v>109</v>
      </c>
      <c r="C217" s="9" t="s">
        <v>70</v>
      </c>
      <c r="D217" s="9" t="s">
        <v>395</v>
      </c>
      <c r="E217" s="14">
        <v>4246.2</v>
      </c>
      <c r="F217" s="15">
        <v>1</v>
      </c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  <c r="R217" s="15"/>
      <c r="S217" s="15"/>
      <c r="T217" s="15"/>
      <c r="U217" s="15"/>
      <c r="V217" s="15"/>
    </row>
    <row r="218" spans="1:22" s="16" customFormat="1" ht="15.75">
      <c r="A218" s="32"/>
      <c r="B218" s="9" t="s">
        <v>110</v>
      </c>
      <c r="C218" s="9" t="s">
        <v>70</v>
      </c>
      <c r="D218" s="9" t="s">
        <v>43</v>
      </c>
      <c r="E218" s="14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  <c r="R218" s="15"/>
      <c r="S218" s="15"/>
      <c r="T218" s="15"/>
      <c r="U218" s="15"/>
      <c r="V218" s="15"/>
    </row>
    <row r="219" spans="1:22" s="16" customFormat="1" ht="15.75">
      <c r="A219" s="32"/>
      <c r="B219" s="9" t="s">
        <v>67</v>
      </c>
      <c r="C219" s="9" t="s">
        <v>70</v>
      </c>
      <c r="D219" s="9" t="s">
        <v>22</v>
      </c>
      <c r="E219" s="14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  <c r="R219" s="15"/>
      <c r="S219" s="15"/>
      <c r="T219" s="15"/>
      <c r="U219" s="15"/>
      <c r="V219" s="15"/>
    </row>
    <row r="220" spans="1:22" s="16" customFormat="1" ht="15.75">
      <c r="A220" s="32"/>
      <c r="B220" s="9" t="s">
        <v>111</v>
      </c>
      <c r="C220" s="9" t="s">
        <v>76</v>
      </c>
      <c r="D220" s="35">
        <v>353.85</v>
      </c>
      <c r="E220" s="14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  <c r="R220" s="15"/>
      <c r="S220" s="15"/>
      <c r="T220" s="15"/>
      <c r="U220" s="15"/>
      <c r="V220" s="15"/>
    </row>
    <row r="221" spans="1:22" s="16" customFormat="1" ht="31.5">
      <c r="A221" s="32" t="s">
        <v>225</v>
      </c>
      <c r="B221" s="9" t="s">
        <v>109</v>
      </c>
      <c r="C221" s="9" t="s">
        <v>70</v>
      </c>
      <c r="D221" s="9" t="s">
        <v>44</v>
      </c>
      <c r="E221" s="14">
        <v>127.07</v>
      </c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5"/>
      <c r="R221" s="15"/>
      <c r="S221" s="15"/>
      <c r="T221" s="15"/>
      <c r="U221" s="15"/>
      <c r="V221" s="15"/>
    </row>
    <row r="222" spans="1:22" s="16" customFormat="1" ht="15.75">
      <c r="A222" s="32" t="s">
        <v>226</v>
      </c>
      <c r="B222" s="9" t="s">
        <v>110</v>
      </c>
      <c r="C222" s="9" t="s">
        <v>70</v>
      </c>
      <c r="D222" s="9" t="s">
        <v>27</v>
      </c>
      <c r="E222" s="14"/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5"/>
      <c r="R222" s="15"/>
      <c r="S222" s="15"/>
      <c r="T222" s="15"/>
      <c r="U222" s="15"/>
      <c r="V222" s="15"/>
    </row>
    <row r="223" spans="1:22" s="16" customFormat="1" ht="15.75">
      <c r="A223" s="32" t="s">
        <v>227</v>
      </c>
      <c r="B223" s="9" t="s">
        <v>67</v>
      </c>
      <c r="C223" s="9" t="s">
        <v>70</v>
      </c>
      <c r="D223" s="9" t="s">
        <v>12</v>
      </c>
      <c r="E223" s="14"/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5"/>
      <c r="R223" s="15"/>
      <c r="S223" s="15"/>
      <c r="T223" s="15"/>
      <c r="U223" s="15"/>
      <c r="V223" s="15"/>
    </row>
    <row r="224" spans="1:22" s="16" customFormat="1" ht="15.75">
      <c r="A224" s="32" t="s">
        <v>228</v>
      </c>
      <c r="B224" s="9" t="s">
        <v>111</v>
      </c>
      <c r="C224" s="9" t="s">
        <v>76</v>
      </c>
      <c r="D224" s="35">
        <f>E221/E2</f>
        <v>0.0525864923025989</v>
      </c>
      <c r="E224" s="14"/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5"/>
      <c r="R224" s="15"/>
      <c r="S224" s="15"/>
      <c r="T224" s="15"/>
      <c r="U224" s="15"/>
      <c r="V224" s="15"/>
    </row>
    <row r="225" spans="1:22" s="16" customFormat="1" ht="31.5">
      <c r="A225" s="32" t="s">
        <v>229</v>
      </c>
      <c r="B225" s="9" t="s">
        <v>109</v>
      </c>
      <c r="C225" s="9" t="s">
        <v>70</v>
      </c>
      <c r="D225" s="9" t="s">
        <v>45</v>
      </c>
      <c r="E225" s="14">
        <v>0</v>
      </c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  <c r="R225" s="15"/>
      <c r="S225" s="15"/>
      <c r="T225" s="15"/>
      <c r="U225" s="15"/>
      <c r="V225" s="15"/>
    </row>
    <row r="226" spans="1:22" s="16" customFormat="1" ht="15.75">
      <c r="A226" s="32" t="s">
        <v>230</v>
      </c>
      <c r="B226" s="9" t="s">
        <v>110</v>
      </c>
      <c r="C226" s="9" t="s">
        <v>70</v>
      </c>
      <c r="D226" s="9" t="s">
        <v>27</v>
      </c>
      <c r="E226" s="14"/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5"/>
      <c r="R226" s="15"/>
      <c r="S226" s="15"/>
      <c r="T226" s="15"/>
      <c r="U226" s="15"/>
      <c r="V226" s="15"/>
    </row>
    <row r="227" spans="1:22" s="16" customFormat="1" ht="15.75">
      <c r="A227" s="32" t="s">
        <v>231</v>
      </c>
      <c r="B227" s="9" t="s">
        <v>67</v>
      </c>
      <c r="C227" s="9" t="s">
        <v>70</v>
      </c>
      <c r="D227" s="9" t="s">
        <v>12</v>
      </c>
      <c r="E227" s="14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5"/>
      <c r="S227" s="15"/>
      <c r="T227" s="15"/>
      <c r="U227" s="15"/>
      <c r="V227" s="15"/>
    </row>
    <row r="228" spans="1:22" s="16" customFormat="1" ht="15.75">
      <c r="A228" s="32" t="s">
        <v>232</v>
      </c>
      <c r="B228" s="9" t="s">
        <v>111</v>
      </c>
      <c r="C228" s="9" t="s">
        <v>76</v>
      </c>
      <c r="D228" s="35">
        <f>E225/E2</f>
        <v>0</v>
      </c>
      <c r="E228" s="14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  <c r="R228" s="15"/>
      <c r="S228" s="15"/>
      <c r="T228" s="15"/>
      <c r="U228" s="15"/>
      <c r="V228" s="15"/>
    </row>
    <row r="229" spans="1:22" s="16" customFormat="1" ht="31.5">
      <c r="A229" s="32" t="s">
        <v>233</v>
      </c>
      <c r="B229" s="9" t="s">
        <v>109</v>
      </c>
      <c r="C229" s="9" t="s">
        <v>70</v>
      </c>
      <c r="D229" s="9" t="s">
        <v>46</v>
      </c>
      <c r="E229" s="14">
        <f>131.84+6716.63+124.61+106.12</f>
        <v>7079.2</v>
      </c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  <c r="R229" s="15"/>
      <c r="S229" s="15"/>
      <c r="T229" s="15"/>
      <c r="U229" s="15"/>
      <c r="V229" s="15"/>
    </row>
    <row r="230" spans="1:22" s="16" customFormat="1" ht="15.75">
      <c r="A230" s="32" t="s">
        <v>234</v>
      </c>
      <c r="B230" s="9" t="s">
        <v>110</v>
      </c>
      <c r="C230" s="9" t="s">
        <v>70</v>
      </c>
      <c r="D230" s="9" t="s">
        <v>27</v>
      </c>
      <c r="E230" s="14"/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5"/>
      <c r="R230" s="15"/>
      <c r="S230" s="15"/>
      <c r="T230" s="15"/>
      <c r="U230" s="15"/>
      <c r="V230" s="15"/>
    </row>
    <row r="231" spans="1:22" s="16" customFormat="1" ht="15.75">
      <c r="A231" s="32" t="s">
        <v>235</v>
      </c>
      <c r="B231" s="9" t="s">
        <v>67</v>
      </c>
      <c r="C231" s="9" t="s">
        <v>70</v>
      </c>
      <c r="D231" s="9" t="s">
        <v>12</v>
      </c>
      <c r="E231" s="14"/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5"/>
      <c r="R231" s="15"/>
      <c r="S231" s="15"/>
      <c r="T231" s="15"/>
      <c r="U231" s="15"/>
      <c r="V231" s="15"/>
    </row>
    <row r="232" spans="1:22" s="16" customFormat="1" ht="15.75">
      <c r="A232" s="32" t="s">
        <v>236</v>
      </c>
      <c r="B232" s="9" t="s">
        <v>111</v>
      </c>
      <c r="C232" s="9" t="s">
        <v>76</v>
      </c>
      <c r="D232" s="35">
        <f>E229/E2</f>
        <v>2.9296474093693097</v>
      </c>
      <c r="E232" s="14"/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15"/>
      <c r="R232" s="15"/>
      <c r="S232" s="15"/>
      <c r="T232" s="15"/>
      <c r="U232" s="15"/>
      <c r="V232" s="15"/>
    </row>
    <row r="233" spans="1:22" s="16" customFormat="1" ht="31.5">
      <c r="A233" s="32" t="s">
        <v>237</v>
      </c>
      <c r="B233" s="9" t="s">
        <v>109</v>
      </c>
      <c r="C233" s="9" t="s">
        <v>70</v>
      </c>
      <c r="D233" s="9" t="s">
        <v>324</v>
      </c>
      <c r="E233" s="14">
        <f>468.16+355.38+826.95+41.7</f>
        <v>1692.19</v>
      </c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  <c r="R233" s="15"/>
      <c r="S233" s="15"/>
      <c r="T233" s="15"/>
      <c r="U233" s="15"/>
      <c r="V233" s="15"/>
    </row>
    <row r="234" spans="1:22" s="16" customFormat="1" ht="15.75">
      <c r="A234" s="32" t="s">
        <v>238</v>
      </c>
      <c r="B234" s="9" t="s">
        <v>110</v>
      </c>
      <c r="C234" s="9" t="s">
        <v>70</v>
      </c>
      <c r="D234" s="9" t="s">
        <v>27</v>
      </c>
      <c r="E234" s="14"/>
      <c r="F234" s="15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5"/>
      <c r="R234" s="15"/>
      <c r="S234" s="15"/>
      <c r="T234" s="15"/>
      <c r="U234" s="15"/>
      <c r="V234" s="15"/>
    </row>
    <row r="235" spans="1:22" s="16" customFormat="1" ht="15.75">
      <c r="A235" s="32" t="s">
        <v>240</v>
      </c>
      <c r="B235" s="9" t="s">
        <v>67</v>
      </c>
      <c r="C235" s="9" t="s">
        <v>70</v>
      </c>
      <c r="D235" s="9" t="s">
        <v>12</v>
      </c>
      <c r="E235" s="14"/>
      <c r="F235" s="15"/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5"/>
      <c r="R235" s="15"/>
      <c r="S235" s="15"/>
      <c r="T235" s="15"/>
      <c r="U235" s="15"/>
      <c r="V235" s="15"/>
    </row>
    <row r="236" spans="1:22" s="16" customFormat="1" ht="15.75">
      <c r="A236" s="32" t="s">
        <v>241</v>
      </c>
      <c r="B236" s="9" t="s">
        <v>111</v>
      </c>
      <c r="C236" s="9" t="s">
        <v>76</v>
      </c>
      <c r="D236" s="35">
        <f>E233/E2</f>
        <v>0.7002938255255753</v>
      </c>
      <c r="E236" s="14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  <c r="R236" s="15"/>
      <c r="S236" s="15"/>
      <c r="T236" s="15"/>
      <c r="U236" s="15"/>
      <c r="V236" s="15"/>
    </row>
    <row r="237" spans="1:22" s="16" customFormat="1" ht="31.5">
      <c r="A237" s="32"/>
      <c r="B237" s="9" t="s">
        <v>109</v>
      </c>
      <c r="C237" s="9" t="s">
        <v>70</v>
      </c>
      <c r="D237" s="9" t="s">
        <v>382</v>
      </c>
      <c r="E237" s="14">
        <f>477.58+298.27+1064.13</f>
        <v>1839.98</v>
      </c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  <c r="S237" s="15"/>
      <c r="T237" s="15"/>
      <c r="U237" s="15"/>
      <c r="V237" s="15"/>
    </row>
    <row r="238" spans="1:22" s="16" customFormat="1" ht="15.75">
      <c r="A238" s="32"/>
      <c r="B238" s="9" t="s">
        <v>110</v>
      </c>
      <c r="C238" s="9" t="s">
        <v>70</v>
      </c>
      <c r="D238" s="9" t="s">
        <v>27</v>
      </c>
      <c r="E238" s="14"/>
      <c r="F238" s="15"/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15"/>
      <c r="R238" s="15"/>
      <c r="S238" s="15"/>
      <c r="T238" s="15"/>
      <c r="U238" s="15"/>
      <c r="V238" s="15"/>
    </row>
    <row r="239" spans="1:22" s="16" customFormat="1" ht="15.75">
      <c r="A239" s="32"/>
      <c r="B239" s="9" t="s">
        <v>67</v>
      </c>
      <c r="C239" s="9" t="s">
        <v>70</v>
      </c>
      <c r="D239" s="9" t="s">
        <v>12</v>
      </c>
      <c r="E239" s="14"/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5"/>
      <c r="R239" s="15"/>
      <c r="S239" s="15"/>
      <c r="T239" s="15"/>
      <c r="U239" s="15"/>
      <c r="V239" s="15"/>
    </row>
    <row r="240" spans="1:22" s="16" customFormat="1" ht="15.75">
      <c r="A240" s="32"/>
      <c r="B240" s="9" t="s">
        <v>111</v>
      </c>
      <c r="C240" s="9" t="s">
        <v>76</v>
      </c>
      <c r="D240" s="35">
        <f>E237/E2</f>
        <v>0.76145505710975</v>
      </c>
      <c r="E240" s="14"/>
      <c r="F240" s="15"/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15"/>
      <c r="R240" s="15"/>
      <c r="S240" s="15"/>
      <c r="T240" s="15"/>
      <c r="U240" s="15"/>
      <c r="V240" s="15"/>
    </row>
    <row r="241" spans="1:22" s="16" customFormat="1" ht="31.5">
      <c r="A241" s="32" t="s">
        <v>242</v>
      </c>
      <c r="B241" s="9" t="s">
        <v>109</v>
      </c>
      <c r="C241" s="9" t="s">
        <v>70</v>
      </c>
      <c r="D241" s="9" t="s">
        <v>47</v>
      </c>
      <c r="E241" s="14">
        <v>7577.32</v>
      </c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5"/>
      <c r="R241" s="15"/>
      <c r="S241" s="15"/>
      <c r="T241" s="15"/>
      <c r="U241" s="15"/>
      <c r="V241" s="15"/>
    </row>
    <row r="242" spans="1:22" s="16" customFormat="1" ht="15.75">
      <c r="A242" s="32" t="s">
        <v>239</v>
      </c>
      <c r="B242" s="9" t="s">
        <v>110</v>
      </c>
      <c r="C242" s="9" t="s">
        <v>70</v>
      </c>
      <c r="D242" s="9" t="s">
        <v>27</v>
      </c>
      <c r="E242" s="14"/>
      <c r="F242" s="15"/>
      <c r="G242" s="15"/>
      <c r="H242" s="15"/>
      <c r="I242" s="15"/>
      <c r="J242" s="15"/>
      <c r="K242" s="15"/>
      <c r="L242" s="15"/>
      <c r="M242" s="15"/>
      <c r="N242" s="15"/>
      <c r="O242" s="15"/>
      <c r="P242" s="15"/>
      <c r="Q242" s="15"/>
      <c r="R242" s="15"/>
      <c r="S242" s="15"/>
      <c r="T242" s="15"/>
      <c r="U242" s="15"/>
      <c r="V242" s="15"/>
    </row>
    <row r="243" spans="1:22" s="16" customFormat="1" ht="15.75">
      <c r="A243" s="32" t="s">
        <v>243</v>
      </c>
      <c r="B243" s="9" t="s">
        <v>67</v>
      </c>
      <c r="C243" s="9" t="s">
        <v>70</v>
      </c>
      <c r="D243" s="9" t="s">
        <v>12</v>
      </c>
      <c r="E243" s="14"/>
      <c r="F243" s="15"/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15"/>
      <c r="R243" s="15"/>
      <c r="S243" s="15"/>
      <c r="T243" s="15"/>
      <c r="U243" s="15"/>
      <c r="V243" s="15"/>
    </row>
    <row r="244" spans="1:22" s="16" customFormat="1" ht="15.75">
      <c r="A244" s="32" t="s">
        <v>244</v>
      </c>
      <c r="B244" s="9" t="s">
        <v>111</v>
      </c>
      <c r="C244" s="9" t="s">
        <v>76</v>
      </c>
      <c r="D244" s="35">
        <f>E241/E2</f>
        <v>3.1357887766926003</v>
      </c>
      <c r="E244" s="14"/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5"/>
      <c r="R244" s="15"/>
      <c r="S244" s="15"/>
      <c r="T244" s="15"/>
      <c r="U244" s="15"/>
      <c r="V244" s="15"/>
    </row>
    <row r="245" spans="1:22" s="16" customFormat="1" ht="31.5">
      <c r="A245" s="32" t="s">
        <v>245</v>
      </c>
      <c r="B245" s="9" t="s">
        <v>109</v>
      </c>
      <c r="C245" s="9" t="s">
        <v>70</v>
      </c>
      <c r="D245" s="9" t="s">
        <v>48</v>
      </c>
      <c r="E245" s="14">
        <v>516.07</v>
      </c>
      <c r="F245" s="15" t="s">
        <v>334</v>
      </c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  <c r="R245" s="15"/>
      <c r="S245" s="15"/>
      <c r="T245" s="15"/>
      <c r="U245" s="15"/>
      <c r="V245" s="15"/>
    </row>
    <row r="246" spans="1:22" s="16" customFormat="1" ht="15.75">
      <c r="A246" s="32" t="s">
        <v>246</v>
      </c>
      <c r="B246" s="9" t="s">
        <v>110</v>
      </c>
      <c r="C246" s="9" t="s">
        <v>70</v>
      </c>
      <c r="D246" s="9" t="s">
        <v>27</v>
      </c>
      <c r="E246" s="14"/>
      <c r="F246" s="15" t="s">
        <v>12</v>
      </c>
      <c r="G246" s="15"/>
      <c r="H246" s="15"/>
      <c r="I246" s="15"/>
      <c r="J246" s="15"/>
      <c r="K246" s="15"/>
      <c r="L246" s="15"/>
      <c r="M246" s="15"/>
      <c r="N246" s="15"/>
      <c r="O246" s="15"/>
      <c r="P246" s="15"/>
      <c r="Q246" s="15"/>
      <c r="R246" s="15"/>
      <c r="S246" s="15"/>
      <c r="T246" s="15"/>
      <c r="U246" s="15"/>
      <c r="V246" s="15"/>
    </row>
    <row r="247" spans="1:22" s="16" customFormat="1" ht="15.75">
      <c r="A247" s="32" t="s">
        <v>247</v>
      </c>
      <c r="B247" s="9" t="s">
        <v>67</v>
      </c>
      <c r="C247" s="9" t="s">
        <v>70</v>
      </c>
      <c r="D247" s="9" t="s">
        <v>12</v>
      </c>
      <c r="E247" s="14"/>
      <c r="F247" s="15"/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s="15"/>
      <c r="R247" s="15"/>
      <c r="S247" s="15"/>
      <c r="T247" s="15"/>
      <c r="U247" s="15"/>
      <c r="V247" s="15"/>
    </row>
    <row r="248" spans="1:22" s="16" customFormat="1" ht="15.75">
      <c r="A248" s="32" t="s">
        <v>248</v>
      </c>
      <c r="B248" s="9" t="s">
        <v>111</v>
      </c>
      <c r="C248" s="9" t="s">
        <v>76</v>
      </c>
      <c r="D248" s="35">
        <f>E245/E2</f>
        <v>0.21356977321635492</v>
      </c>
      <c r="E248" s="14"/>
      <c r="F248" s="15"/>
      <c r="G248" s="15"/>
      <c r="H248" s="15"/>
      <c r="I248" s="15"/>
      <c r="J248" s="15"/>
      <c r="K248" s="15"/>
      <c r="L248" s="15"/>
      <c r="M248" s="15"/>
      <c r="N248" s="15"/>
      <c r="O248" s="15"/>
      <c r="P248" s="15"/>
      <c r="Q248" s="15"/>
      <c r="R248" s="15"/>
      <c r="S248" s="15"/>
      <c r="T248" s="15"/>
      <c r="U248" s="15"/>
      <c r="V248" s="15"/>
    </row>
    <row r="249" spans="1:22" s="16" customFormat="1" ht="31.5">
      <c r="A249" s="32" t="s">
        <v>249</v>
      </c>
      <c r="B249" s="9" t="s">
        <v>109</v>
      </c>
      <c r="C249" s="9" t="s">
        <v>70</v>
      </c>
      <c r="D249" s="9" t="s">
        <v>49</v>
      </c>
      <c r="E249" s="14">
        <f>2461.08+877.13+1586.1+695.96+1653.89+581.31+853.25+743.51+33.63</f>
        <v>9485.859999999999</v>
      </c>
      <c r="F249" s="15"/>
      <c r="G249" s="15"/>
      <c r="H249" s="15"/>
      <c r="I249" s="15"/>
      <c r="J249" s="15"/>
      <c r="K249" s="15"/>
      <c r="L249" s="15"/>
      <c r="M249" s="15"/>
      <c r="N249" s="15"/>
      <c r="O249" s="15"/>
      <c r="P249" s="15"/>
      <c r="Q249" s="15"/>
      <c r="R249" s="15"/>
      <c r="S249" s="15"/>
      <c r="T249" s="15"/>
      <c r="U249" s="15"/>
      <c r="V249" s="15"/>
    </row>
    <row r="250" spans="1:22" s="16" customFormat="1" ht="15.75">
      <c r="A250" s="32" t="s">
        <v>250</v>
      </c>
      <c r="B250" s="9" t="s">
        <v>110</v>
      </c>
      <c r="C250" s="9" t="s">
        <v>70</v>
      </c>
      <c r="D250" s="9" t="s">
        <v>27</v>
      </c>
      <c r="E250" s="14"/>
      <c r="F250" s="15"/>
      <c r="G250" s="15"/>
      <c r="H250" s="15"/>
      <c r="I250" s="15"/>
      <c r="J250" s="15"/>
      <c r="K250" s="15"/>
      <c r="L250" s="15"/>
      <c r="M250" s="15"/>
      <c r="N250" s="15"/>
      <c r="O250" s="15"/>
      <c r="P250" s="15"/>
      <c r="Q250" s="15"/>
      <c r="R250" s="15"/>
      <c r="S250" s="15"/>
      <c r="T250" s="15"/>
      <c r="U250" s="15"/>
      <c r="V250" s="15"/>
    </row>
    <row r="251" spans="1:22" s="16" customFormat="1" ht="15.75">
      <c r="A251" s="32" t="s">
        <v>251</v>
      </c>
      <c r="B251" s="9" t="s">
        <v>67</v>
      </c>
      <c r="C251" s="9" t="s">
        <v>70</v>
      </c>
      <c r="D251" s="9" t="s">
        <v>12</v>
      </c>
      <c r="E251" s="14"/>
      <c r="F251" s="15"/>
      <c r="G251" s="15"/>
      <c r="H251" s="15"/>
      <c r="I251" s="15"/>
      <c r="J251" s="15"/>
      <c r="K251" s="15"/>
      <c r="L251" s="15"/>
      <c r="M251" s="15"/>
      <c r="N251" s="15"/>
      <c r="O251" s="15"/>
      <c r="P251" s="15"/>
      <c r="Q251" s="15"/>
      <c r="R251" s="15"/>
      <c r="S251" s="15"/>
      <c r="T251" s="15"/>
      <c r="U251" s="15"/>
      <c r="V251" s="15"/>
    </row>
    <row r="252" spans="1:22" s="16" customFormat="1" ht="15.75">
      <c r="A252" s="32" t="s">
        <v>252</v>
      </c>
      <c r="B252" s="9" t="s">
        <v>111</v>
      </c>
      <c r="C252" s="9" t="s">
        <v>76</v>
      </c>
      <c r="D252" s="35">
        <f>E249/E2</f>
        <v>3.925616619764939</v>
      </c>
      <c r="E252" s="14"/>
      <c r="F252" s="15"/>
      <c r="G252" s="15"/>
      <c r="H252" s="15"/>
      <c r="I252" s="15"/>
      <c r="J252" s="15"/>
      <c r="K252" s="15"/>
      <c r="L252" s="15"/>
      <c r="M252" s="15"/>
      <c r="N252" s="15"/>
      <c r="O252" s="15"/>
      <c r="P252" s="15"/>
      <c r="Q252" s="15"/>
      <c r="R252" s="15"/>
      <c r="S252" s="15"/>
      <c r="T252" s="15"/>
      <c r="U252" s="15"/>
      <c r="V252" s="15"/>
    </row>
    <row r="253" spans="1:22" s="16" customFormat="1" ht="31.5">
      <c r="A253" s="32"/>
      <c r="B253" s="9" t="s">
        <v>109</v>
      </c>
      <c r="C253" s="9" t="s">
        <v>70</v>
      </c>
      <c r="D253" s="35" t="s">
        <v>379</v>
      </c>
      <c r="E253" s="14">
        <v>0</v>
      </c>
      <c r="F253" s="15"/>
      <c r="G253" s="15"/>
      <c r="H253" s="15"/>
      <c r="I253" s="15"/>
      <c r="J253" s="15"/>
      <c r="K253" s="15"/>
      <c r="L253" s="15"/>
      <c r="M253" s="15"/>
      <c r="N253" s="15"/>
      <c r="O253" s="15"/>
      <c r="P253" s="15"/>
      <c r="Q253" s="15"/>
      <c r="R253" s="15"/>
      <c r="S253" s="15"/>
      <c r="T253" s="15"/>
      <c r="U253" s="15"/>
      <c r="V253" s="15"/>
    </row>
    <row r="254" spans="1:22" s="16" customFormat="1" ht="15.75">
      <c r="A254" s="32"/>
      <c r="B254" s="9" t="s">
        <v>110</v>
      </c>
      <c r="C254" s="9" t="s">
        <v>70</v>
      </c>
      <c r="D254" s="35" t="s">
        <v>27</v>
      </c>
      <c r="E254" s="14"/>
      <c r="F254" s="15"/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Q254" s="15"/>
      <c r="R254" s="15"/>
      <c r="S254" s="15"/>
      <c r="T254" s="15"/>
      <c r="U254" s="15"/>
      <c r="V254" s="15"/>
    </row>
    <row r="255" spans="1:22" s="16" customFormat="1" ht="15.75">
      <c r="A255" s="32"/>
      <c r="B255" s="9" t="s">
        <v>67</v>
      </c>
      <c r="C255" s="9" t="s">
        <v>70</v>
      </c>
      <c r="D255" s="35" t="s">
        <v>12</v>
      </c>
      <c r="E255" s="14"/>
      <c r="F255" s="15"/>
      <c r="G255" s="15"/>
      <c r="H255" s="15"/>
      <c r="I255" s="15"/>
      <c r="J255" s="15"/>
      <c r="K255" s="15"/>
      <c r="L255" s="15"/>
      <c r="M255" s="15"/>
      <c r="N255" s="15"/>
      <c r="O255" s="15"/>
      <c r="P255" s="15"/>
      <c r="Q255" s="15"/>
      <c r="R255" s="15"/>
      <c r="S255" s="15"/>
      <c r="T255" s="15"/>
      <c r="U255" s="15"/>
      <c r="V255" s="15"/>
    </row>
    <row r="256" spans="1:22" s="16" customFormat="1" ht="15.75">
      <c r="A256" s="32"/>
      <c r="B256" s="9" t="s">
        <v>111</v>
      </c>
      <c r="C256" s="9" t="s">
        <v>76</v>
      </c>
      <c r="D256" s="35">
        <f>E253/E2</f>
        <v>0</v>
      </c>
      <c r="E256" s="14"/>
      <c r="F256" s="15"/>
      <c r="G256" s="15"/>
      <c r="H256" s="15"/>
      <c r="I256" s="15"/>
      <c r="J256" s="15"/>
      <c r="K256" s="15"/>
      <c r="L256" s="15"/>
      <c r="M256" s="15"/>
      <c r="N256" s="15"/>
      <c r="O256" s="15"/>
      <c r="P256" s="15"/>
      <c r="Q256" s="15"/>
      <c r="R256" s="15"/>
      <c r="S256" s="15"/>
      <c r="T256" s="15"/>
      <c r="U256" s="15"/>
      <c r="V256" s="15"/>
    </row>
    <row r="257" spans="1:22" s="16" customFormat="1" ht="47.25">
      <c r="A257" s="28" t="s">
        <v>287</v>
      </c>
      <c r="B257" s="29" t="s">
        <v>107</v>
      </c>
      <c r="C257" s="29" t="s">
        <v>70</v>
      </c>
      <c r="D257" s="29" t="s">
        <v>50</v>
      </c>
      <c r="E257" s="14"/>
      <c r="F257" s="15"/>
      <c r="G257" s="15"/>
      <c r="H257" s="15"/>
      <c r="I257" s="15"/>
      <c r="J257" s="15"/>
      <c r="K257" s="15"/>
      <c r="L257" s="15"/>
      <c r="M257" s="15"/>
      <c r="N257" s="15"/>
      <c r="O257" s="15"/>
      <c r="P257" s="15"/>
      <c r="Q257" s="15"/>
      <c r="R257" s="15"/>
      <c r="S257" s="15"/>
      <c r="T257" s="15"/>
      <c r="U257" s="15"/>
      <c r="V257" s="15"/>
    </row>
    <row r="258" spans="1:22" s="16" customFormat="1" ht="18.75">
      <c r="A258" s="32" t="s">
        <v>253</v>
      </c>
      <c r="B258" s="9" t="s">
        <v>108</v>
      </c>
      <c r="C258" s="9" t="s">
        <v>76</v>
      </c>
      <c r="D258" s="33">
        <f>E259+E263+E267+E271+E275+E279+E283+E287+E291+E295</f>
        <v>337.75</v>
      </c>
      <c r="E258" s="14"/>
      <c r="F258" s="40"/>
      <c r="G258" s="15"/>
      <c r="H258" s="15"/>
      <c r="I258" s="15"/>
      <c r="J258" s="15"/>
      <c r="K258" s="15"/>
      <c r="L258" s="15"/>
      <c r="M258" s="15"/>
      <c r="N258" s="15"/>
      <c r="O258" s="15"/>
      <c r="P258" s="15"/>
      <c r="Q258" s="15"/>
      <c r="R258" s="15"/>
      <c r="S258" s="15"/>
      <c r="T258" s="15"/>
      <c r="U258" s="15"/>
      <c r="V258" s="15"/>
    </row>
    <row r="259" spans="1:22" s="16" customFormat="1" ht="31.5">
      <c r="A259" s="32" t="s">
        <v>254</v>
      </c>
      <c r="B259" s="9" t="s">
        <v>109</v>
      </c>
      <c r="C259" s="9" t="s">
        <v>70</v>
      </c>
      <c r="D259" s="9" t="s">
        <v>51</v>
      </c>
      <c r="E259" s="14">
        <v>0</v>
      </c>
      <c r="F259" s="15"/>
      <c r="G259" s="15"/>
      <c r="H259" s="15"/>
      <c r="I259" s="15"/>
      <c r="J259" s="15"/>
      <c r="K259" s="15"/>
      <c r="L259" s="15"/>
      <c r="M259" s="15"/>
      <c r="N259" s="15"/>
      <c r="O259" s="15"/>
      <c r="P259" s="15"/>
      <c r="Q259" s="15"/>
      <c r="R259" s="15"/>
      <c r="S259" s="15"/>
      <c r="T259" s="15"/>
      <c r="U259" s="15"/>
      <c r="V259" s="15"/>
    </row>
    <row r="260" spans="1:22" s="16" customFormat="1" ht="15.75">
      <c r="A260" s="32" t="s">
        <v>283</v>
      </c>
      <c r="B260" s="9" t="s">
        <v>110</v>
      </c>
      <c r="C260" s="9" t="s">
        <v>70</v>
      </c>
      <c r="D260" s="9" t="s">
        <v>27</v>
      </c>
      <c r="E260" s="14"/>
      <c r="F260" s="15"/>
      <c r="G260" s="15"/>
      <c r="H260" s="15"/>
      <c r="I260" s="15"/>
      <c r="J260" s="15"/>
      <c r="K260" s="15"/>
      <c r="L260" s="15"/>
      <c r="M260" s="15"/>
      <c r="N260" s="15"/>
      <c r="O260" s="15"/>
      <c r="P260" s="15"/>
      <c r="Q260" s="15"/>
      <c r="R260" s="15"/>
      <c r="S260" s="15"/>
      <c r="T260" s="15"/>
      <c r="U260" s="15"/>
      <c r="V260" s="15"/>
    </row>
    <row r="261" spans="1:22" s="16" customFormat="1" ht="15.75">
      <c r="A261" s="32" t="s">
        <v>255</v>
      </c>
      <c r="B261" s="9" t="s">
        <v>67</v>
      </c>
      <c r="C261" s="9" t="s">
        <v>70</v>
      </c>
      <c r="D261" s="9" t="s">
        <v>12</v>
      </c>
      <c r="E261" s="14"/>
      <c r="F261" s="15"/>
      <c r="G261" s="15"/>
      <c r="H261" s="15"/>
      <c r="I261" s="15"/>
      <c r="J261" s="15"/>
      <c r="K261" s="15"/>
      <c r="L261" s="15"/>
      <c r="M261" s="15"/>
      <c r="N261" s="15"/>
      <c r="O261" s="15"/>
      <c r="P261" s="15"/>
      <c r="Q261" s="15"/>
      <c r="R261" s="15"/>
      <c r="S261" s="15"/>
      <c r="T261" s="15"/>
      <c r="U261" s="15"/>
      <c r="V261" s="15"/>
    </row>
    <row r="262" spans="1:22" s="16" customFormat="1" ht="15.75">
      <c r="A262" s="32" t="s">
        <v>256</v>
      </c>
      <c r="B262" s="9" t="s">
        <v>111</v>
      </c>
      <c r="C262" s="9" t="s">
        <v>76</v>
      </c>
      <c r="D262" s="9">
        <v>0</v>
      </c>
      <c r="E262" s="14"/>
      <c r="F262" s="15"/>
      <c r="G262" s="15"/>
      <c r="H262" s="15"/>
      <c r="I262" s="15"/>
      <c r="J262" s="15"/>
      <c r="K262" s="15"/>
      <c r="L262" s="15"/>
      <c r="M262" s="15"/>
      <c r="N262" s="15"/>
      <c r="O262" s="15"/>
      <c r="P262" s="15"/>
      <c r="Q262" s="15"/>
      <c r="R262" s="15"/>
      <c r="S262" s="15"/>
      <c r="T262" s="15"/>
      <c r="U262" s="15"/>
      <c r="V262" s="15"/>
    </row>
    <row r="263" spans="1:22" s="16" customFormat="1" ht="31.5">
      <c r="A263" s="32" t="s">
        <v>257</v>
      </c>
      <c r="B263" s="9" t="s">
        <v>109</v>
      </c>
      <c r="C263" s="9" t="s">
        <v>70</v>
      </c>
      <c r="D263" s="9" t="s">
        <v>53</v>
      </c>
      <c r="E263" s="14">
        <v>0</v>
      </c>
      <c r="F263" s="15"/>
      <c r="G263" s="15"/>
      <c r="H263" s="15"/>
      <c r="I263" s="15"/>
      <c r="J263" s="15"/>
      <c r="K263" s="15"/>
      <c r="L263" s="15"/>
      <c r="M263" s="15"/>
      <c r="N263" s="15"/>
      <c r="O263" s="15"/>
      <c r="P263" s="15"/>
      <c r="Q263" s="15"/>
      <c r="R263" s="15"/>
      <c r="S263" s="15"/>
      <c r="T263" s="15"/>
      <c r="U263" s="15"/>
      <c r="V263" s="15"/>
    </row>
    <row r="264" spans="1:22" s="16" customFormat="1" ht="15.75">
      <c r="A264" s="32" t="s">
        <v>258</v>
      </c>
      <c r="B264" s="9" t="s">
        <v>110</v>
      </c>
      <c r="C264" s="9" t="s">
        <v>70</v>
      </c>
      <c r="D264" s="9" t="s">
        <v>27</v>
      </c>
      <c r="E264" s="14"/>
      <c r="F264" s="15"/>
      <c r="G264" s="15"/>
      <c r="H264" s="15"/>
      <c r="I264" s="15"/>
      <c r="J264" s="15"/>
      <c r="K264" s="15"/>
      <c r="L264" s="15"/>
      <c r="M264" s="15"/>
      <c r="N264" s="15"/>
      <c r="O264" s="15"/>
      <c r="P264" s="15"/>
      <c r="Q264" s="15"/>
      <c r="R264" s="15"/>
      <c r="S264" s="15"/>
      <c r="T264" s="15"/>
      <c r="U264" s="15"/>
      <c r="V264" s="15"/>
    </row>
    <row r="265" spans="1:22" s="16" customFormat="1" ht="15.75">
      <c r="A265" s="32" t="s">
        <v>259</v>
      </c>
      <c r="B265" s="9" t="s">
        <v>67</v>
      </c>
      <c r="C265" s="9" t="s">
        <v>70</v>
      </c>
      <c r="D265" s="9" t="s">
        <v>12</v>
      </c>
      <c r="E265" s="14"/>
      <c r="F265" s="15"/>
      <c r="G265" s="15"/>
      <c r="H265" s="15"/>
      <c r="I265" s="15"/>
      <c r="J265" s="15"/>
      <c r="K265" s="15"/>
      <c r="L265" s="15"/>
      <c r="M265" s="15"/>
      <c r="N265" s="15"/>
      <c r="O265" s="15"/>
      <c r="P265" s="15"/>
      <c r="Q265" s="15"/>
      <c r="R265" s="15"/>
      <c r="S265" s="15"/>
      <c r="T265" s="15"/>
      <c r="U265" s="15"/>
      <c r="V265" s="15"/>
    </row>
    <row r="266" spans="1:22" s="16" customFormat="1" ht="15.75">
      <c r="A266" s="32" t="s">
        <v>260</v>
      </c>
      <c r="B266" s="9" t="s">
        <v>111</v>
      </c>
      <c r="C266" s="9" t="s">
        <v>76</v>
      </c>
      <c r="D266" s="35">
        <f>E263/E2</f>
        <v>0</v>
      </c>
      <c r="E266" s="14"/>
      <c r="F266" s="15"/>
      <c r="G266" s="15"/>
      <c r="H266" s="15"/>
      <c r="I266" s="15"/>
      <c r="J266" s="15"/>
      <c r="K266" s="15"/>
      <c r="L266" s="15"/>
      <c r="M266" s="15"/>
      <c r="N266" s="15"/>
      <c r="O266" s="15"/>
      <c r="P266" s="15"/>
      <c r="Q266" s="15"/>
      <c r="R266" s="15"/>
      <c r="S266" s="15"/>
      <c r="T266" s="15"/>
      <c r="U266" s="15"/>
      <c r="V266" s="15"/>
    </row>
    <row r="267" spans="1:22" s="16" customFormat="1" ht="31.5">
      <c r="A267" s="32" t="s">
        <v>261</v>
      </c>
      <c r="B267" s="9" t="s">
        <v>109</v>
      </c>
      <c r="C267" s="9" t="s">
        <v>70</v>
      </c>
      <c r="D267" s="9" t="s">
        <v>52</v>
      </c>
      <c r="E267" s="14">
        <v>0</v>
      </c>
      <c r="F267" s="15"/>
      <c r="G267" s="15"/>
      <c r="H267" s="15"/>
      <c r="I267" s="15"/>
      <c r="J267" s="15"/>
      <c r="K267" s="15"/>
      <c r="L267" s="15"/>
      <c r="M267" s="15"/>
      <c r="N267" s="15"/>
      <c r="O267" s="15"/>
      <c r="P267" s="15"/>
      <c r="Q267" s="15"/>
      <c r="R267" s="15"/>
      <c r="S267" s="15"/>
      <c r="T267" s="15"/>
      <c r="U267" s="15"/>
      <c r="V267" s="15"/>
    </row>
    <row r="268" spans="1:22" s="16" customFormat="1" ht="15.75">
      <c r="A268" s="32" t="s">
        <v>262</v>
      </c>
      <c r="B268" s="9" t="s">
        <v>110</v>
      </c>
      <c r="C268" s="9" t="s">
        <v>70</v>
      </c>
      <c r="D268" s="9" t="s">
        <v>27</v>
      </c>
      <c r="E268" s="14"/>
      <c r="F268" s="15"/>
      <c r="G268" s="15"/>
      <c r="H268" s="15"/>
      <c r="I268" s="15"/>
      <c r="J268" s="15"/>
      <c r="K268" s="15"/>
      <c r="L268" s="15"/>
      <c r="M268" s="15"/>
      <c r="N268" s="15"/>
      <c r="O268" s="15"/>
      <c r="P268" s="15"/>
      <c r="Q268" s="15"/>
      <c r="R268" s="15"/>
      <c r="S268" s="15"/>
      <c r="T268" s="15"/>
      <c r="U268" s="15"/>
      <c r="V268" s="15"/>
    </row>
    <row r="269" spans="1:22" s="16" customFormat="1" ht="15.75">
      <c r="A269" s="32" t="s">
        <v>263</v>
      </c>
      <c r="B269" s="9" t="s">
        <v>67</v>
      </c>
      <c r="C269" s="9" t="s">
        <v>70</v>
      </c>
      <c r="D269" s="9" t="s">
        <v>12</v>
      </c>
      <c r="E269" s="14"/>
      <c r="F269" s="15"/>
      <c r="G269" s="15"/>
      <c r="H269" s="15"/>
      <c r="I269" s="15"/>
      <c r="J269" s="15"/>
      <c r="K269" s="15"/>
      <c r="L269" s="15"/>
      <c r="M269" s="15"/>
      <c r="N269" s="15"/>
      <c r="O269" s="15"/>
      <c r="P269" s="15"/>
      <c r="Q269" s="15"/>
      <c r="R269" s="15"/>
      <c r="S269" s="15"/>
      <c r="T269" s="15"/>
      <c r="U269" s="15"/>
      <c r="V269" s="15"/>
    </row>
    <row r="270" spans="1:22" s="16" customFormat="1" ht="15.75">
      <c r="A270" s="32" t="s">
        <v>264</v>
      </c>
      <c r="B270" s="9" t="s">
        <v>111</v>
      </c>
      <c r="C270" s="9" t="s">
        <v>76</v>
      </c>
      <c r="D270" s="9">
        <v>0</v>
      </c>
      <c r="E270" s="14"/>
      <c r="F270" s="15"/>
      <c r="G270" s="15"/>
      <c r="H270" s="15"/>
      <c r="I270" s="15"/>
      <c r="J270" s="15"/>
      <c r="K270" s="15"/>
      <c r="L270" s="15"/>
      <c r="M270" s="15"/>
      <c r="N270" s="15"/>
      <c r="O270" s="15"/>
      <c r="P270" s="15"/>
      <c r="Q270" s="15"/>
      <c r="R270" s="15"/>
      <c r="S270" s="15"/>
      <c r="T270" s="15"/>
      <c r="U270" s="15"/>
      <c r="V270" s="15"/>
    </row>
    <row r="271" spans="1:22" s="16" customFormat="1" ht="31.5">
      <c r="A271" s="32" t="s">
        <v>265</v>
      </c>
      <c r="B271" s="9" t="s">
        <v>109</v>
      </c>
      <c r="C271" s="9" t="s">
        <v>70</v>
      </c>
      <c r="D271" s="9" t="s">
        <v>288</v>
      </c>
      <c r="E271" s="14">
        <v>0</v>
      </c>
      <c r="F271" s="15"/>
      <c r="G271" s="15"/>
      <c r="H271" s="15"/>
      <c r="I271" s="15"/>
      <c r="J271" s="15"/>
      <c r="K271" s="15"/>
      <c r="L271" s="15"/>
      <c r="M271" s="15"/>
      <c r="N271" s="15"/>
      <c r="O271" s="15"/>
      <c r="P271" s="15"/>
      <c r="Q271" s="15"/>
      <c r="R271" s="15"/>
      <c r="S271" s="15"/>
      <c r="T271" s="15"/>
      <c r="U271" s="15"/>
      <c r="V271" s="15"/>
    </row>
    <row r="272" spans="1:22" s="16" customFormat="1" ht="15.75">
      <c r="A272" s="32" t="s">
        <v>266</v>
      </c>
      <c r="B272" s="9" t="s">
        <v>110</v>
      </c>
      <c r="C272" s="9" t="s">
        <v>70</v>
      </c>
      <c r="D272" s="9" t="s">
        <v>27</v>
      </c>
      <c r="E272" s="14"/>
      <c r="F272" s="15"/>
      <c r="G272" s="15"/>
      <c r="H272" s="15"/>
      <c r="I272" s="15"/>
      <c r="J272" s="15"/>
      <c r="K272" s="15"/>
      <c r="L272" s="15"/>
      <c r="M272" s="15"/>
      <c r="N272" s="15"/>
      <c r="O272" s="15"/>
      <c r="P272" s="15"/>
      <c r="Q272" s="15"/>
      <c r="R272" s="15"/>
      <c r="S272" s="15"/>
      <c r="T272" s="15"/>
      <c r="U272" s="15"/>
      <c r="V272" s="15"/>
    </row>
    <row r="273" spans="1:22" s="16" customFormat="1" ht="15.75">
      <c r="A273" s="32" t="s">
        <v>267</v>
      </c>
      <c r="B273" s="9" t="s">
        <v>67</v>
      </c>
      <c r="C273" s="9" t="s">
        <v>70</v>
      </c>
      <c r="D273" s="9" t="s">
        <v>12</v>
      </c>
      <c r="E273" s="14"/>
      <c r="F273" s="15"/>
      <c r="G273" s="15"/>
      <c r="H273" s="15"/>
      <c r="I273" s="15"/>
      <c r="J273" s="15"/>
      <c r="K273" s="15"/>
      <c r="L273" s="15"/>
      <c r="M273" s="15"/>
      <c r="N273" s="15"/>
      <c r="O273" s="15"/>
      <c r="P273" s="15"/>
      <c r="Q273" s="15"/>
      <c r="R273" s="15"/>
      <c r="S273" s="15"/>
      <c r="T273" s="15"/>
      <c r="U273" s="15"/>
      <c r="V273" s="15"/>
    </row>
    <row r="274" spans="1:22" s="16" customFormat="1" ht="15.75">
      <c r="A274" s="32" t="s">
        <v>268</v>
      </c>
      <c r="B274" s="9" t="s">
        <v>111</v>
      </c>
      <c r="C274" s="9" t="s">
        <v>76</v>
      </c>
      <c r="D274" s="9">
        <v>0</v>
      </c>
      <c r="E274" s="14"/>
      <c r="F274" s="15"/>
      <c r="G274" s="15"/>
      <c r="H274" s="15"/>
      <c r="I274" s="15"/>
      <c r="J274" s="15"/>
      <c r="K274" s="15"/>
      <c r="L274" s="15"/>
      <c r="M274" s="15"/>
      <c r="N274" s="15"/>
      <c r="O274" s="15"/>
      <c r="P274" s="15"/>
      <c r="Q274" s="15"/>
      <c r="R274" s="15"/>
      <c r="S274" s="15"/>
      <c r="T274" s="15"/>
      <c r="U274" s="15"/>
      <c r="V274" s="15"/>
    </row>
    <row r="275" spans="1:22" s="16" customFormat="1" ht="31.5">
      <c r="A275" s="32" t="s">
        <v>269</v>
      </c>
      <c r="B275" s="9" t="s">
        <v>109</v>
      </c>
      <c r="C275" s="9" t="s">
        <v>70</v>
      </c>
      <c r="D275" s="9" t="s">
        <v>340</v>
      </c>
      <c r="E275" s="14">
        <v>0</v>
      </c>
      <c r="F275" s="15" t="s">
        <v>381</v>
      </c>
      <c r="G275" s="15"/>
      <c r="H275" s="15"/>
      <c r="I275" s="15"/>
      <c r="J275" s="15"/>
      <c r="K275" s="15"/>
      <c r="L275" s="15"/>
      <c r="M275" s="15"/>
      <c r="N275" s="15"/>
      <c r="O275" s="15"/>
      <c r="P275" s="15"/>
      <c r="Q275" s="15"/>
      <c r="R275" s="15"/>
      <c r="S275" s="15"/>
      <c r="T275" s="15"/>
      <c r="U275" s="15"/>
      <c r="V275" s="15"/>
    </row>
    <row r="276" spans="1:22" s="16" customFormat="1" ht="15.75">
      <c r="A276" s="32" t="s">
        <v>270</v>
      </c>
      <c r="B276" s="9" t="s">
        <v>110</v>
      </c>
      <c r="C276" s="9" t="s">
        <v>70</v>
      </c>
      <c r="D276" s="9" t="s">
        <v>27</v>
      </c>
      <c r="E276" s="14"/>
      <c r="F276" s="15"/>
      <c r="G276" s="15"/>
      <c r="H276" s="15"/>
      <c r="I276" s="15"/>
      <c r="J276" s="15"/>
      <c r="K276" s="15"/>
      <c r="L276" s="15"/>
      <c r="M276" s="15"/>
      <c r="N276" s="15"/>
      <c r="O276" s="15"/>
      <c r="P276" s="15"/>
      <c r="Q276" s="15"/>
      <c r="R276" s="15"/>
      <c r="S276" s="15"/>
      <c r="T276" s="15"/>
      <c r="U276" s="15"/>
      <c r="V276" s="15"/>
    </row>
    <row r="277" spans="1:22" s="16" customFormat="1" ht="15.75">
      <c r="A277" s="32" t="s">
        <v>271</v>
      </c>
      <c r="B277" s="9" t="s">
        <v>67</v>
      </c>
      <c r="C277" s="9" t="s">
        <v>70</v>
      </c>
      <c r="D277" s="9" t="s">
        <v>12</v>
      </c>
      <c r="E277" s="14"/>
      <c r="F277" s="15"/>
      <c r="G277" s="15"/>
      <c r="H277" s="15"/>
      <c r="I277" s="15"/>
      <c r="J277" s="15"/>
      <c r="K277" s="15"/>
      <c r="L277" s="15"/>
      <c r="M277" s="15"/>
      <c r="N277" s="15"/>
      <c r="O277" s="15"/>
      <c r="P277" s="15"/>
      <c r="Q277" s="15"/>
      <c r="R277" s="15"/>
      <c r="S277" s="15"/>
      <c r="T277" s="15"/>
      <c r="U277" s="15"/>
      <c r="V277" s="15"/>
    </row>
    <row r="278" spans="1:22" s="16" customFormat="1" ht="15.75">
      <c r="A278" s="32" t="s">
        <v>272</v>
      </c>
      <c r="B278" s="9" t="s">
        <v>111</v>
      </c>
      <c r="C278" s="9" t="s">
        <v>76</v>
      </c>
      <c r="D278" s="35">
        <f>E275/E2</f>
        <v>0</v>
      </c>
      <c r="E278" s="14"/>
      <c r="F278" s="15"/>
      <c r="G278" s="15"/>
      <c r="H278" s="15"/>
      <c r="I278" s="15"/>
      <c r="J278" s="15"/>
      <c r="K278" s="15"/>
      <c r="L278" s="15"/>
      <c r="M278" s="15"/>
      <c r="N278" s="15"/>
      <c r="O278" s="15"/>
      <c r="P278" s="15"/>
      <c r="Q278" s="15"/>
      <c r="R278" s="15"/>
      <c r="S278" s="15"/>
      <c r="T278" s="15"/>
      <c r="U278" s="15"/>
      <c r="V278" s="15"/>
    </row>
    <row r="279" spans="1:22" s="16" customFormat="1" ht="31.5">
      <c r="A279" s="32" t="s">
        <v>273</v>
      </c>
      <c r="B279" s="9" t="s">
        <v>109</v>
      </c>
      <c r="C279" s="9" t="s">
        <v>70</v>
      </c>
      <c r="D279" s="9" t="s">
        <v>1</v>
      </c>
      <c r="E279" s="14">
        <v>0</v>
      </c>
      <c r="F279" s="15"/>
      <c r="G279" s="15"/>
      <c r="H279" s="15"/>
      <c r="I279" s="15"/>
      <c r="J279" s="15"/>
      <c r="K279" s="15"/>
      <c r="L279" s="15"/>
      <c r="M279" s="15"/>
      <c r="N279" s="15"/>
      <c r="O279" s="15"/>
      <c r="P279" s="15"/>
      <c r="Q279" s="15"/>
      <c r="R279" s="15"/>
      <c r="S279" s="15"/>
      <c r="T279" s="15"/>
      <c r="U279" s="15"/>
      <c r="V279" s="15"/>
    </row>
    <row r="280" spans="1:22" s="16" customFormat="1" ht="15.75">
      <c r="A280" s="32" t="s">
        <v>274</v>
      </c>
      <c r="B280" s="9" t="s">
        <v>110</v>
      </c>
      <c r="C280" s="9" t="s">
        <v>70</v>
      </c>
      <c r="D280" s="9" t="s">
        <v>27</v>
      </c>
      <c r="E280" s="14"/>
      <c r="F280" s="15"/>
      <c r="G280" s="15"/>
      <c r="H280" s="15"/>
      <c r="I280" s="15"/>
      <c r="J280" s="15"/>
      <c r="K280" s="15"/>
      <c r="L280" s="15"/>
      <c r="M280" s="15"/>
      <c r="N280" s="15"/>
      <c r="O280" s="15"/>
      <c r="P280" s="15"/>
      <c r="Q280" s="15"/>
      <c r="R280" s="15"/>
      <c r="S280" s="15"/>
      <c r="T280" s="15"/>
      <c r="U280" s="15"/>
      <c r="V280" s="15"/>
    </row>
    <row r="281" spans="1:22" s="16" customFormat="1" ht="15.75">
      <c r="A281" s="32" t="s">
        <v>275</v>
      </c>
      <c r="B281" s="9" t="s">
        <v>67</v>
      </c>
      <c r="C281" s="9" t="s">
        <v>70</v>
      </c>
      <c r="D281" s="9" t="s">
        <v>12</v>
      </c>
      <c r="E281" s="14"/>
      <c r="F281" s="15"/>
      <c r="G281" s="15"/>
      <c r="H281" s="15"/>
      <c r="I281" s="15"/>
      <c r="J281" s="15"/>
      <c r="K281" s="15"/>
      <c r="L281" s="15"/>
      <c r="M281" s="15"/>
      <c r="N281" s="15"/>
      <c r="O281" s="15"/>
      <c r="P281" s="15"/>
      <c r="Q281" s="15"/>
      <c r="R281" s="15"/>
      <c r="S281" s="15"/>
      <c r="T281" s="15"/>
      <c r="U281" s="15"/>
      <c r="V281" s="15"/>
    </row>
    <row r="282" spans="1:22" s="16" customFormat="1" ht="15.75">
      <c r="A282" s="32" t="s">
        <v>276</v>
      </c>
      <c r="B282" s="9" t="s">
        <v>111</v>
      </c>
      <c r="C282" s="9" t="s">
        <v>76</v>
      </c>
      <c r="D282" s="35">
        <f>E279/E2</f>
        <v>0</v>
      </c>
      <c r="E282" s="14"/>
      <c r="F282" s="15"/>
      <c r="G282" s="15"/>
      <c r="H282" s="15"/>
      <c r="I282" s="15"/>
      <c r="J282" s="15"/>
      <c r="K282" s="15"/>
      <c r="L282" s="15"/>
      <c r="M282" s="15"/>
      <c r="N282" s="15"/>
      <c r="O282" s="15"/>
      <c r="P282" s="15"/>
      <c r="Q282" s="15"/>
      <c r="R282" s="15"/>
      <c r="S282" s="15"/>
      <c r="T282" s="15"/>
      <c r="U282" s="15"/>
      <c r="V282" s="15"/>
    </row>
    <row r="283" spans="1:22" s="16" customFormat="1" ht="31.5">
      <c r="A283" s="32" t="s">
        <v>277</v>
      </c>
      <c r="B283" s="9" t="s">
        <v>109</v>
      </c>
      <c r="C283" s="9" t="s">
        <v>70</v>
      </c>
      <c r="D283" s="9" t="s">
        <v>0</v>
      </c>
      <c r="E283" s="14">
        <v>337.75</v>
      </c>
      <c r="F283" s="15"/>
      <c r="G283" s="15"/>
      <c r="H283" s="15"/>
      <c r="I283" s="15"/>
      <c r="J283" s="15"/>
      <c r="K283" s="15"/>
      <c r="L283" s="15"/>
      <c r="M283" s="15"/>
      <c r="N283" s="15"/>
      <c r="O283" s="15"/>
      <c r="P283" s="15"/>
      <c r="Q283" s="15"/>
      <c r="R283" s="15"/>
      <c r="S283" s="15"/>
      <c r="T283" s="15"/>
      <c r="U283" s="15"/>
      <c r="V283" s="15"/>
    </row>
    <row r="284" spans="1:22" s="16" customFormat="1" ht="15.75">
      <c r="A284" s="32" t="s">
        <v>278</v>
      </c>
      <c r="B284" s="9" t="s">
        <v>110</v>
      </c>
      <c r="C284" s="9" t="s">
        <v>70</v>
      </c>
      <c r="D284" s="9" t="s">
        <v>27</v>
      </c>
      <c r="E284" s="14"/>
      <c r="F284" s="15"/>
      <c r="G284" s="15"/>
      <c r="H284" s="15"/>
      <c r="I284" s="15"/>
      <c r="J284" s="15"/>
      <c r="K284" s="15"/>
      <c r="L284" s="15"/>
      <c r="M284" s="15"/>
      <c r="N284" s="15"/>
      <c r="O284" s="15"/>
      <c r="P284" s="15"/>
      <c r="Q284" s="15"/>
      <c r="R284" s="15"/>
      <c r="S284" s="15"/>
      <c r="T284" s="15"/>
      <c r="U284" s="15"/>
      <c r="V284" s="15"/>
    </row>
    <row r="285" spans="1:22" s="16" customFormat="1" ht="15.75">
      <c r="A285" s="32" t="s">
        <v>279</v>
      </c>
      <c r="B285" s="9" t="s">
        <v>67</v>
      </c>
      <c r="C285" s="9" t="s">
        <v>70</v>
      </c>
      <c r="D285" s="9" t="s">
        <v>12</v>
      </c>
      <c r="E285" s="14"/>
      <c r="F285" s="15"/>
      <c r="G285" s="15"/>
      <c r="H285" s="15"/>
      <c r="I285" s="15"/>
      <c r="J285" s="15"/>
      <c r="K285" s="15"/>
      <c r="L285" s="15"/>
      <c r="M285" s="15"/>
      <c r="N285" s="15"/>
      <c r="O285" s="15"/>
      <c r="P285" s="15"/>
      <c r="Q285" s="15"/>
      <c r="R285" s="15"/>
      <c r="S285" s="15"/>
      <c r="T285" s="15"/>
      <c r="U285" s="15"/>
      <c r="V285" s="15"/>
    </row>
    <row r="286" spans="1:22" s="16" customFormat="1" ht="15.75">
      <c r="A286" s="32" t="s">
        <v>280</v>
      </c>
      <c r="B286" s="9" t="s">
        <v>111</v>
      </c>
      <c r="C286" s="9" t="s">
        <v>76</v>
      </c>
      <c r="D286" s="35">
        <f>E283/E2</f>
        <v>0.13977404403244495</v>
      </c>
      <c r="E286" s="14"/>
      <c r="F286" s="15"/>
      <c r="G286" s="15"/>
      <c r="H286" s="15"/>
      <c r="I286" s="15"/>
      <c r="J286" s="15"/>
      <c r="K286" s="15"/>
      <c r="L286" s="15"/>
      <c r="M286" s="15"/>
      <c r="N286" s="15"/>
      <c r="O286" s="15"/>
      <c r="P286" s="15"/>
      <c r="Q286" s="15"/>
      <c r="R286" s="15"/>
      <c r="S286" s="15"/>
      <c r="T286" s="15"/>
      <c r="U286" s="15"/>
      <c r="V286" s="15"/>
    </row>
    <row r="287" spans="1:22" s="16" customFormat="1" ht="31.5">
      <c r="A287" s="32" t="s">
        <v>282</v>
      </c>
      <c r="B287" s="9" t="s">
        <v>109</v>
      </c>
      <c r="C287" s="9" t="s">
        <v>70</v>
      </c>
      <c r="D287" s="9" t="s">
        <v>54</v>
      </c>
      <c r="E287" s="14">
        <v>0</v>
      </c>
      <c r="F287" s="15"/>
      <c r="G287" s="15"/>
      <c r="H287" s="15"/>
      <c r="I287" s="15"/>
      <c r="J287" s="15"/>
      <c r="K287" s="15"/>
      <c r="L287" s="15"/>
      <c r="M287" s="15"/>
      <c r="N287" s="15"/>
      <c r="O287" s="15"/>
      <c r="P287" s="15"/>
      <c r="Q287" s="15"/>
      <c r="R287" s="15"/>
      <c r="S287" s="15"/>
      <c r="T287" s="15"/>
      <c r="U287" s="15"/>
      <c r="V287" s="15"/>
    </row>
    <row r="288" spans="1:22" s="16" customFormat="1" ht="15.75">
      <c r="A288" s="32" t="s">
        <v>284</v>
      </c>
      <c r="B288" s="9" t="s">
        <v>110</v>
      </c>
      <c r="C288" s="9" t="s">
        <v>70</v>
      </c>
      <c r="D288" s="9" t="s">
        <v>27</v>
      </c>
      <c r="E288" s="14"/>
      <c r="F288" s="15"/>
      <c r="G288" s="15"/>
      <c r="H288" s="15"/>
      <c r="I288" s="15"/>
      <c r="J288" s="15"/>
      <c r="K288" s="15"/>
      <c r="L288" s="15"/>
      <c r="M288" s="15"/>
      <c r="N288" s="15"/>
      <c r="O288" s="15"/>
      <c r="P288" s="15"/>
      <c r="Q288" s="15"/>
      <c r="R288" s="15"/>
      <c r="S288" s="15"/>
      <c r="T288" s="15"/>
      <c r="U288" s="15"/>
      <c r="V288" s="15"/>
    </row>
    <row r="289" spans="1:22" s="16" customFormat="1" ht="15.75">
      <c r="A289" s="32" t="s">
        <v>285</v>
      </c>
      <c r="B289" s="9" t="s">
        <v>67</v>
      </c>
      <c r="C289" s="9" t="s">
        <v>70</v>
      </c>
      <c r="D289" s="9" t="s">
        <v>12</v>
      </c>
      <c r="E289" s="14"/>
      <c r="F289" s="15"/>
      <c r="G289" s="15"/>
      <c r="H289" s="15"/>
      <c r="I289" s="15"/>
      <c r="J289" s="15"/>
      <c r="K289" s="15"/>
      <c r="L289" s="15"/>
      <c r="M289" s="15"/>
      <c r="N289" s="15"/>
      <c r="O289" s="15"/>
      <c r="P289" s="15"/>
      <c r="Q289" s="15"/>
      <c r="R289" s="15"/>
      <c r="S289" s="15"/>
      <c r="T289" s="15"/>
      <c r="U289" s="15"/>
      <c r="V289" s="15"/>
    </row>
    <row r="290" spans="1:22" s="16" customFormat="1" ht="15.75">
      <c r="A290" s="32" t="s">
        <v>286</v>
      </c>
      <c r="B290" s="9" t="s">
        <v>111</v>
      </c>
      <c r="C290" s="9" t="s">
        <v>76</v>
      </c>
      <c r="D290" s="35">
        <f>E287/E2</f>
        <v>0</v>
      </c>
      <c r="E290" s="14"/>
      <c r="F290" s="15"/>
      <c r="G290" s="15"/>
      <c r="H290" s="15"/>
      <c r="I290" s="15"/>
      <c r="J290" s="15"/>
      <c r="K290" s="15"/>
      <c r="L290" s="15"/>
      <c r="M290" s="15"/>
      <c r="N290" s="15"/>
      <c r="O290" s="15"/>
      <c r="P290" s="15"/>
      <c r="Q290" s="15"/>
      <c r="R290" s="15"/>
      <c r="S290" s="15"/>
      <c r="T290" s="15"/>
      <c r="U290" s="15"/>
      <c r="V290" s="15"/>
    </row>
    <row r="291" spans="1:22" s="16" customFormat="1" ht="31.5">
      <c r="A291" s="32" t="s">
        <v>289</v>
      </c>
      <c r="B291" s="9" t="s">
        <v>109</v>
      </c>
      <c r="C291" s="9" t="s">
        <v>70</v>
      </c>
      <c r="D291" s="9" t="s">
        <v>55</v>
      </c>
      <c r="E291" s="14">
        <v>0</v>
      </c>
      <c r="F291" s="15"/>
      <c r="G291" s="15"/>
      <c r="H291" s="15"/>
      <c r="I291" s="15"/>
      <c r="J291" s="15"/>
      <c r="K291" s="15"/>
      <c r="L291" s="15"/>
      <c r="M291" s="15"/>
      <c r="N291" s="15"/>
      <c r="O291" s="15"/>
      <c r="P291" s="15"/>
      <c r="Q291" s="15"/>
      <c r="R291" s="15"/>
      <c r="S291" s="15"/>
      <c r="T291" s="15"/>
      <c r="U291" s="15"/>
      <c r="V291" s="15"/>
    </row>
    <row r="292" spans="1:22" s="16" customFormat="1" ht="15.75">
      <c r="A292" s="32" t="s">
        <v>290</v>
      </c>
      <c r="B292" s="9" t="s">
        <v>110</v>
      </c>
      <c r="C292" s="9" t="s">
        <v>70</v>
      </c>
      <c r="D292" s="9" t="s">
        <v>27</v>
      </c>
      <c r="E292" s="14"/>
      <c r="F292" s="15"/>
      <c r="G292" s="15"/>
      <c r="H292" s="15"/>
      <c r="I292" s="15"/>
      <c r="J292" s="15"/>
      <c r="K292" s="15"/>
      <c r="L292" s="15"/>
      <c r="M292" s="15"/>
      <c r="N292" s="15"/>
      <c r="O292" s="15"/>
      <c r="P292" s="15"/>
      <c r="Q292" s="15"/>
      <c r="R292" s="15"/>
      <c r="S292" s="15"/>
      <c r="T292" s="15"/>
      <c r="U292" s="15"/>
      <c r="V292" s="15"/>
    </row>
    <row r="293" spans="1:22" s="16" customFormat="1" ht="15.75">
      <c r="A293" s="32" t="s">
        <v>291</v>
      </c>
      <c r="B293" s="9" t="s">
        <v>67</v>
      </c>
      <c r="C293" s="9" t="s">
        <v>70</v>
      </c>
      <c r="D293" s="9" t="s">
        <v>12</v>
      </c>
      <c r="E293" s="14"/>
      <c r="F293" s="15"/>
      <c r="G293" s="15"/>
      <c r="H293" s="15"/>
      <c r="I293" s="15"/>
      <c r="J293" s="15"/>
      <c r="K293" s="15"/>
      <c r="L293" s="15"/>
      <c r="M293" s="15"/>
      <c r="N293" s="15"/>
      <c r="O293" s="15"/>
      <c r="P293" s="15"/>
      <c r="Q293" s="15"/>
      <c r="R293" s="15"/>
      <c r="S293" s="15"/>
      <c r="T293" s="15"/>
      <c r="U293" s="15"/>
      <c r="V293" s="15"/>
    </row>
    <row r="294" spans="1:22" s="16" customFormat="1" ht="15.75">
      <c r="A294" s="32" t="s">
        <v>292</v>
      </c>
      <c r="B294" s="9" t="s">
        <v>111</v>
      </c>
      <c r="C294" s="9" t="s">
        <v>76</v>
      </c>
      <c r="D294" s="35">
        <f>E291/E2</f>
        <v>0</v>
      </c>
      <c r="E294" s="14"/>
      <c r="F294" s="15"/>
      <c r="G294" s="15"/>
      <c r="H294" s="15"/>
      <c r="I294" s="15"/>
      <c r="J294" s="15"/>
      <c r="K294" s="15"/>
      <c r="L294" s="15"/>
      <c r="M294" s="15"/>
      <c r="N294" s="15"/>
      <c r="O294" s="15"/>
      <c r="P294" s="15"/>
      <c r="Q294" s="15"/>
      <c r="R294" s="15"/>
      <c r="S294" s="15"/>
      <c r="T294" s="15"/>
      <c r="U294" s="15"/>
      <c r="V294" s="15"/>
    </row>
    <row r="295" spans="1:22" s="16" customFormat="1" ht="31.5">
      <c r="A295" s="32" t="s">
        <v>372</v>
      </c>
      <c r="B295" s="9" t="s">
        <v>109</v>
      </c>
      <c r="C295" s="9" t="s">
        <v>70</v>
      </c>
      <c r="D295" s="9" t="s">
        <v>56</v>
      </c>
      <c r="E295" s="14">
        <v>0</v>
      </c>
      <c r="F295" s="15" t="s">
        <v>335</v>
      </c>
      <c r="G295" s="15"/>
      <c r="H295" s="15"/>
      <c r="I295" s="15"/>
      <c r="J295" s="15"/>
      <c r="K295" s="15"/>
      <c r="L295" s="15"/>
      <c r="M295" s="15"/>
      <c r="N295" s="15"/>
      <c r="O295" s="15"/>
      <c r="P295" s="15"/>
      <c r="Q295" s="15"/>
      <c r="R295" s="15"/>
      <c r="S295" s="15"/>
      <c r="T295" s="15"/>
      <c r="U295" s="15"/>
      <c r="V295" s="15"/>
    </row>
    <row r="296" spans="1:22" s="16" customFormat="1" ht="15.75">
      <c r="A296" s="32" t="s">
        <v>373</v>
      </c>
      <c r="B296" s="9" t="s">
        <v>110</v>
      </c>
      <c r="C296" s="9" t="s">
        <v>70</v>
      </c>
      <c r="D296" s="9" t="s">
        <v>27</v>
      </c>
      <c r="E296" s="14"/>
      <c r="F296" s="15"/>
      <c r="G296" s="15"/>
      <c r="H296" s="15"/>
      <c r="I296" s="15"/>
      <c r="J296" s="15"/>
      <c r="K296" s="15"/>
      <c r="L296" s="15"/>
      <c r="M296" s="15"/>
      <c r="N296" s="15"/>
      <c r="O296" s="15"/>
      <c r="P296" s="15"/>
      <c r="Q296" s="15"/>
      <c r="R296" s="15"/>
      <c r="S296" s="15"/>
      <c r="T296" s="15"/>
      <c r="U296" s="15"/>
      <c r="V296" s="15"/>
    </row>
    <row r="297" spans="1:22" s="16" customFormat="1" ht="15.75">
      <c r="A297" s="32" t="s">
        <v>374</v>
      </c>
      <c r="B297" s="9" t="s">
        <v>67</v>
      </c>
      <c r="C297" s="9" t="s">
        <v>70</v>
      </c>
      <c r="D297" s="9" t="s">
        <v>325</v>
      </c>
      <c r="E297" s="14"/>
      <c r="F297" s="15"/>
      <c r="G297" s="15"/>
      <c r="H297" s="15"/>
      <c r="I297" s="15"/>
      <c r="J297" s="15"/>
      <c r="K297" s="15"/>
      <c r="L297" s="15"/>
      <c r="M297" s="15"/>
      <c r="N297" s="15"/>
      <c r="O297" s="15"/>
      <c r="P297" s="15"/>
      <c r="Q297" s="15"/>
      <c r="R297" s="15"/>
      <c r="S297" s="15"/>
      <c r="T297" s="15"/>
      <c r="U297" s="15"/>
      <c r="V297" s="15"/>
    </row>
    <row r="298" spans="1:22" s="16" customFormat="1" ht="15.75">
      <c r="A298" s="32" t="s">
        <v>375</v>
      </c>
      <c r="B298" s="9" t="s">
        <v>111</v>
      </c>
      <c r="C298" s="9" t="s">
        <v>76</v>
      </c>
      <c r="D298" s="35">
        <f>E295/E2</f>
        <v>0</v>
      </c>
      <c r="E298" s="14"/>
      <c r="F298" s="15"/>
      <c r="G298" s="15"/>
      <c r="H298" s="15"/>
      <c r="I298" s="15"/>
      <c r="J298" s="15"/>
      <c r="K298" s="15"/>
      <c r="L298" s="15"/>
      <c r="M298" s="15"/>
      <c r="N298" s="15"/>
      <c r="O298" s="15"/>
      <c r="P298" s="15"/>
      <c r="Q298" s="15"/>
      <c r="R298" s="15"/>
      <c r="S298" s="15"/>
      <c r="T298" s="15"/>
      <c r="U298" s="15"/>
      <c r="V298" s="15"/>
    </row>
    <row r="299" spans="1:22" s="16" customFormat="1" ht="15.75">
      <c r="A299" s="32"/>
      <c r="B299" s="29" t="s">
        <v>281</v>
      </c>
      <c r="C299" s="9" t="s">
        <v>76</v>
      </c>
      <c r="D299" s="41">
        <f>SUM(D134,D28,D34,D60,D66,D92,D110,D116,D122,D128,D144,D154,D212,D258)</f>
        <v>378208.16</v>
      </c>
      <c r="E299" s="14"/>
      <c r="F299" s="15"/>
      <c r="G299" s="15"/>
      <c r="H299" s="15"/>
      <c r="I299" s="15"/>
      <c r="J299" s="15"/>
      <c r="K299" s="15"/>
      <c r="L299" s="15"/>
      <c r="M299" s="15"/>
      <c r="N299" s="15"/>
      <c r="O299" s="15"/>
      <c r="P299" s="15"/>
      <c r="Q299" s="15"/>
      <c r="R299" s="15"/>
      <c r="S299" s="15"/>
      <c r="T299" s="15"/>
      <c r="U299" s="15"/>
      <c r="V299" s="15"/>
    </row>
    <row r="300" spans="1:4" ht="15.75">
      <c r="A300" s="43" t="s">
        <v>293</v>
      </c>
      <c r="B300" s="43"/>
      <c r="C300" s="43"/>
      <c r="D300" s="43"/>
    </row>
    <row r="301" spans="1:4" ht="15.75">
      <c r="A301" s="7" t="s">
        <v>294</v>
      </c>
      <c r="B301" s="8" t="s">
        <v>295</v>
      </c>
      <c r="C301" s="8" t="s">
        <v>296</v>
      </c>
      <c r="D301" s="8">
        <v>5</v>
      </c>
    </row>
    <row r="302" spans="1:4" ht="15.75">
      <c r="A302" s="7" t="s">
        <v>297</v>
      </c>
      <c r="B302" s="8" t="s">
        <v>298</v>
      </c>
      <c r="C302" s="8" t="s">
        <v>296</v>
      </c>
      <c r="D302" s="8">
        <v>4</v>
      </c>
    </row>
    <row r="303" spans="1:4" ht="15.75">
      <c r="A303" s="7" t="s">
        <v>299</v>
      </c>
      <c r="B303" s="8" t="s">
        <v>300</v>
      </c>
      <c r="C303" s="8" t="s">
        <v>296</v>
      </c>
      <c r="D303" s="8">
        <v>1</v>
      </c>
    </row>
    <row r="304" spans="1:4" ht="15.75">
      <c r="A304" s="7" t="s">
        <v>301</v>
      </c>
      <c r="B304" s="8" t="s">
        <v>302</v>
      </c>
      <c r="C304" s="8" t="s">
        <v>76</v>
      </c>
      <c r="D304" s="8">
        <v>-7478.37</v>
      </c>
    </row>
    <row r="305" spans="1:4" ht="15.75">
      <c r="A305" s="43" t="s">
        <v>303</v>
      </c>
      <c r="B305" s="43"/>
      <c r="C305" s="43"/>
      <c r="D305" s="43"/>
    </row>
    <row r="306" spans="1:4" ht="15.75">
      <c r="A306" s="7" t="s">
        <v>304</v>
      </c>
      <c r="B306" s="8" t="s">
        <v>75</v>
      </c>
      <c r="C306" s="8" t="s">
        <v>76</v>
      </c>
      <c r="D306" s="8">
        <v>0</v>
      </c>
    </row>
    <row r="307" spans="1:4" ht="15.75">
      <c r="A307" s="7" t="s">
        <v>305</v>
      </c>
      <c r="B307" s="8" t="s">
        <v>77</v>
      </c>
      <c r="C307" s="8" t="s">
        <v>76</v>
      </c>
      <c r="D307" s="8">
        <v>0</v>
      </c>
    </row>
    <row r="308" spans="1:4" ht="15.75">
      <c r="A308" s="7" t="s">
        <v>306</v>
      </c>
      <c r="B308" s="8" t="s">
        <v>79</v>
      </c>
      <c r="C308" s="8" t="s">
        <v>76</v>
      </c>
      <c r="D308" s="8">
        <v>0</v>
      </c>
    </row>
    <row r="309" spans="1:4" ht="15.75">
      <c r="A309" s="7" t="s">
        <v>307</v>
      </c>
      <c r="B309" s="8" t="s">
        <v>102</v>
      </c>
      <c r="C309" s="8" t="s">
        <v>76</v>
      </c>
      <c r="D309" s="8">
        <v>0</v>
      </c>
    </row>
    <row r="310" spans="1:4" ht="15.75">
      <c r="A310" s="7" t="s">
        <v>308</v>
      </c>
      <c r="B310" s="8" t="s">
        <v>309</v>
      </c>
      <c r="C310" s="8" t="s">
        <v>76</v>
      </c>
      <c r="D310" s="8">
        <v>0</v>
      </c>
    </row>
    <row r="311" spans="1:4" ht="15.75">
      <c r="A311" s="7" t="s">
        <v>310</v>
      </c>
      <c r="B311" s="8" t="s">
        <v>104</v>
      </c>
      <c r="C311" s="8" t="s">
        <v>76</v>
      </c>
      <c r="D311" s="8">
        <v>0</v>
      </c>
    </row>
    <row r="312" spans="1:4" ht="15.75">
      <c r="A312" s="43" t="s">
        <v>311</v>
      </c>
      <c r="B312" s="43"/>
      <c r="C312" s="43"/>
      <c r="D312" s="43"/>
    </row>
    <row r="313" spans="1:4" ht="15.75">
      <c r="A313" s="7" t="s">
        <v>312</v>
      </c>
      <c r="B313" s="8" t="s">
        <v>295</v>
      </c>
      <c r="C313" s="8" t="s">
        <v>296</v>
      </c>
      <c r="D313" s="8">
        <v>0</v>
      </c>
    </row>
    <row r="314" spans="1:4" ht="15.75">
      <c r="A314" s="7" t="s">
        <v>313</v>
      </c>
      <c r="B314" s="8" t="s">
        <v>298</v>
      </c>
      <c r="C314" s="8" t="s">
        <v>296</v>
      </c>
      <c r="D314" s="8">
        <v>0</v>
      </c>
    </row>
    <row r="315" spans="1:4" ht="15.75">
      <c r="A315" s="7" t="s">
        <v>314</v>
      </c>
      <c r="B315" s="8" t="s">
        <v>315</v>
      </c>
      <c r="C315" s="8" t="s">
        <v>296</v>
      </c>
      <c r="D315" s="8">
        <v>0</v>
      </c>
    </row>
    <row r="316" spans="1:4" ht="15.75">
      <c r="A316" s="7" t="s">
        <v>316</v>
      </c>
      <c r="B316" s="8" t="s">
        <v>302</v>
      </c>
      <c r="C316" s="8" t="s">
        <v>76</v>
      </c>
      <c r="D316" s="8">
        <v>0</v>
      </c>
    </row>
    <row r="317" spans="1:4" ht="15.75">
      <c r="A317" s="43" t="s">
        <v>317</v>
      </c>
      <c r="B317" s="43"/>
      <c r="C317" s="43"/>
      <c r="D317" s="43"/>
    </row>
    <row r="318" spans="1:4" ht="15.75">
      <c r="A318" s="7" t="s">
        <v>318</v>
      </c>
      <c r="B318" s="8" t="s">
        <v>319</v>
      </c>
      <c r="C318" s="8" t="s">
        <v>296</v>
      </c>
      <c r="D318" s="8">
        <v>0</v>
      </c>
    </row>
    <row r="319" spans="1:4" ht="15.75">
      <c r="A319" s="7" t="s">
        <v>320</v>
      </c>
      <c r="B319" s="8" t="s">
        <v>321</v>
      </c>
      <c r="C319" s="8" t="s">
        <v>296</v>
      </c>
      <c r="D319" s="8">
        <v>0</v>
      </c>
    </row>
    <row r="320" spans="1:4" ht="31.5">
      <c r="A320" s="7" t="s">
        <v>322</v>
      </c>
      <c r="B320" s="8" t="s">
        <v>323</v>
      </c>
      <c r="C320" s="8" t="s">
        <v>76</v>
      </c>
      <c r="D320" s="8">
        <v>0</v>
      </c>
    </row>
  </sheetData>
  <sheetProtection/>
  <mergeCells count="8">
    <mergeCell ref="F145:F146"/>
    <mergeCell ref="A317:D317"/>
    <mergeCell ref="A2:D2"/>
    <mergeCell ref="A26:D26"/>
    <mergeCell ref="A8:D8"/>
    <mergeCell ref="A300:D300"/>
    <mergeCell ref="A305:D305"/>
    <mergeCell ref="A312:D312"/>
  </mergeCells>
  <printOptions/>
  <pageMargins left="0.7086614173228347" right="0.7086614173228347" top="0.7480314960629921" bottom="0.7480314960629921" header="0.31496062992125984" footer="0.31496062992125984"/>
  <pageSetup fitToHeight="10000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Кутищева Надежда</cp:lastModifiedBy>
  <cp:lastPrinted>2016-04-07T06:51:43Z</cp:lastPrinted>
  <dcterms:created xsi:type="dcterms:W3CDTF">2010-07-19T21:32:50Z</dcterms:created>
  <dcterms:modified xsi:type="dcterms:W3CDTF">2017-04-04T10:59:18Z</dcterms:modified>
  <cp:category/>
  <cp:version/>
  <cp:contentType/>
  <cp:contentStatus/>
</cp:coreProperties>
</file>