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<sst xmlns="http://schemas.openxmlformats.org/spreadsheetml/2006/main" count="978" uniqueCount="388">
  <si>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</si>
  <si>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</si>
  <si>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</si>
  <si>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</si>
  <si>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</si>
  <si>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</si>
  <si>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</si>
  <si>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</si>
  <si>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</si>
  <si>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</si>
  <si>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</si>
  <si>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</si>
  <si>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</si>
  <si>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</si>
  <si>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</si>
  <si>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</si>
  <si>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</si>
  <si>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</si>
  <si>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</si>
  <si>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</si>
  <si>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</si>
  <si>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</si>
  <si>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</si>
  <si>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</si>
  <si>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</si>
  <si>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</si>
  <si>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</si>
  <si>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</si>
  <si>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</si>
  <si>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</si>
  <si>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</si>
  <si>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</si>
  <si>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</si>
  <si>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</si>
  <si>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</si>
  <si>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</si>
  <si>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</si>
  <si>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</si>
  <si>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</si>
  <si>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</si>
  <si>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</si>
  <si>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</si>
  <si>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</si>
  <si>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</si>
  <si>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</si>
  <si>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</si>
  <si>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</si>
  <si>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</si>
  <si>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</si>
  <si>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</si>
  <si>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</si>
  <si>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</si>
  <si>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</si>
  <si>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</si>
  <si>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</si>
  <si>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</si>
  <si>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</si>
  <si>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</si>
  <si>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</si>
  <si>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</si>
  <si>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</si>
  <si>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</si>
  <si>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</si>
  <si>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</si>
  <si>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</si>
  <si>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</si>
  <si>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</si>
  <si>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</si>
  <si>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</si>
  <si>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</si>
  <si>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</si>
  <si>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</si>
  <si>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</si>
  <si>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</si>
  <si>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</si>
  <si>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</si>
  <si>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</si>
  <si>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</si>
  <si>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</si>
  <si>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</si>
  <si>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</si>
  <si>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</si>
  <si>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</si>
  <si>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</si>
  <si>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</si>
  <si>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</si>
  <si>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</si>
  <si>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</si>
  <si>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</si>
  <si>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</si>
  <si>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</si>
  <si>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</si>
  <si>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</si>
  <si>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</si>
  <si>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</si>
  <si>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</si>
  <si>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</si>
  <si>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</si>
  <si>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</si>
  <si>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</si>
  <si>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</si>
  <si>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</si>
  <si>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</si>
  <si>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</si>
  <si>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</si>
  <si>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</si>
  <si>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</si>
  <si>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</si>
  <si>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</si>
  <si>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</si>
  <si>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</si>
  <si>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</si>
  <si>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</si>
  <si>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</si>
  <si>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</si>
  <si>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</si>
  <si>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</si>
  <si>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</si>
  <si>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</si>
  <si>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</si>
  <si>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</si>
  <si>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</si>
  <si>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</si>
  <si>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</si>
  <si>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</si>
  <si>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</si>
  <si>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</si>
  <si>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</si>
  <si>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</si>
  <si>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</si>
  <si>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</si>
  <si>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</si>
  <si>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</si>
  <si>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</si>
  <si>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</si>
  <si>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</si>
  <si>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</si>
  <si>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</si>
  <si>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</si>
  <si>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</si>
  <si>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</si>
  <si>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</si>
  <si>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</si>
  <si>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</si>
  <si>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</si>
  <si>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</si>
  <si>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</si>
  <si>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</si>
  <si>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</si>
  <si>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</si>
  <si>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</si>
  <si>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</si>
  <si>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</si>
  <si>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</si>
  <si>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</si>
  <si>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</si>
  <si>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</si>
  <si>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</si>
  <si>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</si>
  <si>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</si>
  <si>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</si>
  <si>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</si>
  <si>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</si>
  <si>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</si>
  <si>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</si>
  <si>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</si>
  <si>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</si>
  <si>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</si>
  <si>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</si>
  <si>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</si>
  <si>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</si>
  <si>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</si>
  <si>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</si>
  <si>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</si>
  <si>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</si>
  <si>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</si>
  <si>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</si>
  <si>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</si>
  <si>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</si>
  <si>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</si>
  <si>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</si>
  <si>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</si>
  <si>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</si>
  <si>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</si>
  <si>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</si>
  <si>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</si>
  <si>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</si>
  <si>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</si>
  <si>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</si>
  <si>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</si>
  <si>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</si>
  <si>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</si>
  <si>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</si>
  <si>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</si>
  <si>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</si>
  <si>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</si>
  <si>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</si>
  <si>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</si>
  <si>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</si>
  <si>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</si>
  <si>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</si>
  <si>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</si>
  <si>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</si>
  <si>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</si>
  <si>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</si>
  <si>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</si>
  <si>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</si>
  <si>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</si>
  <si>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</si>
  <si>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</si>
  <si>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</si>
  <si>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</si>
  <si>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</si>
  <si>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</si>
  <si>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</si>
  <si>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</si>
  <si>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</si>
  <si>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</si>
  <si>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</si>
  <si>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</si>
  <si>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</si>
  <si>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</si>
  <si>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</si>
  <si>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</si>
  <si>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</si>
  <si>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</si>
  <si>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</si>
  <si>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</si>
  <si>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</si>
  <si>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</si>
  <si>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</si>
  <si>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</si>
  <si>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</si>
  <si>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</si>
  <si>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</si>
  <si>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</si>
  <si>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</si>
  <si>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</si>
  <si>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</si>
  <si>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</si>
  <si>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</si>
  <si>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</si>
  <si>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</si>
  <si>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</si>
  <si>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</si>
  <si>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</si>
  <si>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</si>
  <si>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</si>
  <si>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</si>
  <si>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</si>
  <si>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</si>
  <si>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</si>
  <si>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</si>
  <si>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</si>
  <si>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</si>
  <si>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</si>
  <si>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</si>
  <si>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</si>
  <si>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</si>
  <si>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</si>
  <si>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</si>
  <si>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</si>
  <si>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</si>
  <si>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</si>
  <si>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</si>
  <si>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</si>
  <si>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</si>
  <si>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</si>
  <si>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</si>
  <si>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</si>
  <si>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</si>
  <si>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</si>
  <si>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</si>
  <si>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</si>
  <si>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</si>
  <si>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</si>
  <si>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</si>
  <si>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</si>
  <si>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</si>
  <si>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</si>
  <si>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</si>
  <si>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</si>
  <si>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</si>
  <si>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</si>
  <si>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</si>
  <si>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</si>
  <si>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</si>
  <si>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</si>
  <si>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</si>
  <si>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</si>
  <si>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</si>
  <si>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</si>
  <si>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</si>
  <si>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</si>
  <si>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</si>
  <si>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</si>
  <si>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</si>
  <si>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</si>
  <si>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</si>
  <si>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</si>
  <si>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</si>
  <si>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</si>
  <si>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</si>
  <si>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</si>
  <si>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</si>
  <si>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</si>
  <si>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</si>
  <si>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</si>
  <si>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</si>
  <si>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</si>
  <si>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</si>
  <si>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</si>
  <si>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</si>
  <si>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</si>
  <si>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</si>
  <si>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</si>
  <si>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</si>
  <si>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</si>
  <si>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</si>
  <si>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</si>
  <si>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</si>
  <si>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</si>
  <si>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</si>
  <si>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</si>
  <si>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</si>
  <si>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</si>
  <si>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</si>
  <si>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</si>
  <si>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</si>
  <si>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</si>
  <si>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</si>
  <si>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</si>
  <si>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</si>
  <si>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</si>
  <si>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</si>
  <si>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</si>
  <si>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</si>
  <si>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</si>
  <si>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</si>
  <si>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</si>
  <si>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</si>
  <si>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</si>
  <si>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</si>
  <si>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</si>
  <si>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</si>
  <si>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</si>
  <si>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</si>
  <si>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</si>
  <si>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</si>
  <si>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</si>
  <si>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</si>
  <si>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</si>
  <si>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</si>
  <si>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</si>
  <si>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</si>
  <si>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</si>
  <si>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</si>
  <si>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</si>
  <si>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</si>
  <si>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</si>
  <si>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</si>
  <si>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</si>
  <si>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</si>
  <si>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</si>
  <si>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</si>
  <si>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</si>
  <si>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</si>
  <si>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</si>
  <si>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</si>
  <si>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</si>
  <si>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</si>
  <si>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</si>
  <si>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</si>
  <si>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</si>
  <si>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</si>
  <si>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</si>
  <si>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</si>
  <si>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</si>
  <si>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</si>
  <si>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</si>
  <si>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</si>
  <si>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</si>
  <si>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</si>
  <si>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м3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</si>
  <si>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</si>
  <si>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</si>
  <si>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</si>
  <si>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 по дому №  13  ул. Пролетарская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</si>
</sst>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Q123">
            <v>180619.75648080002</v>
          </cell>
        </row>
        <row r="124">
          <cell r="FQ124">
            <v>327330.00507480005</v>
          </cell>
        </row>
        <row r="125">
          <cell r="FQ125">
            <v>49644.87528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387</v>
      </c>
      <c r="B2" s="44"/>
      <c r="C2" s="44"/>
      <c r="D2" s="44"/>
      <c r="E2" s="1">
        <v>3376.1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3432.24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48662.43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557594.6368356001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'[1]гук(2016)'!$FQ$124</f>
        <v>327330.00507480005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'[1]гук(2016)'!$FQ$123</f>
        <v>180619.75648080002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'[1]гук(2016)'!$FQ$125</f>
        <v>49644.87528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412287.66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412287.66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415719.89999999997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2049.39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181989.55683560015</v>
      </c>
      <c r="E25" s="1">
        <f>D12-(D16+D10)+D260-D24+D11</f>
        <v>181989.55683560015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38831.9</v>
      </c>
      <c r="E28" s="19">
        <v>38831.9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11.501999348360535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43541.14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2188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0.6480850685702438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1045.24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0.309599834128136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11503.23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3.4072539320517756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28804.67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8.531936257812267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>
        <v>32244.46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0</v>
      </c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0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385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385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49644.88</v>
      </c>
      <c r="E72" s="14">
        <v>49644.88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14.704801398062854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6493.62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6493.62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1.9234086668048933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715.26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715.26</v>
      </c>
      <c r="E84" s="14"/>
      <c r="F84" s="15">
        <v>3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238.42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119392.4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41404.49</v>
      </c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12.263999881520096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77987.91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996.9599999999999</v>
      </c>
      <c r="E100" s="14"/>
      <c r="F100" s="9">
        <v>463.7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741.92</v>
      </c>
      <c r="F101" s="42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1.5999999999999999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255.04</v>
      </c>
      <c r="F105" s="9">
        <f>F100</f>
        <v>463.7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0.5500107828337287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E111+E115+E119+E123+E127+E131+E135+E139+E143+E147+E151+E155+E159+E163+E164+E165</f>
        <v>271741.57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1591.33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0.4713515594917212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6443.32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1.9085098190219483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2498.84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0.7401558010722432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29732.69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8.806815556411244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21593.89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6.396104973193922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11499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3.4060010070791744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6255.78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1.8529605165723764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2131.83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0.6314475282130269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2305.2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0.6827996801042623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1410.9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>
        <v>25719.41</v>
      </c>
      <c r="F163" s="38">
        <v>4.336749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>
        <v>126350.89</v>
      </c>
      <c r="F164" s="37">
        <v>17.059463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383</v>
      </c>
      <c r="E165" s="14">
        <v>34208.49</v>
      </c>
      <c r="F165" s="37">
        <v>1.653799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f>E163/F163+E164/F164+E165/F165</f>
        <v>34021.865482528505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E169+E173+E177+E181+E185+E189+E193+E197+E201+E205+E209</f>
        <v>86278.73999999999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3022.8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384</v>
      </c>
      <c r="E173" s="14">
        <v>2476.95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f>427.1+780.53</f>
        <v>1207.63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0.3576997126862356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154.71+519.28+1728.95+825.03</f>
        <v>3227.9700000000003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0.9561239299783775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68.61+113+49.04+826.95+128.53+49.38</f>
        <v>1235.5100000000002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0.3659577619146353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/>
      <c r="B193" s="9" t="s">
        <v>109</v>
      </c>
      <c r="C193" s="9" t="s">
        <v>70</v>
      </c>
      <c r="D193" s="9" t="s">
        <v>382</v>
      </c>
      <c r="E193" s="14">
        <f>332.29+255.96+41.7+2601.79</f>
        <v>3231.74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/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/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/>
      <c r="B196" s="9" t="s">
        <v>111</v>
      </c>
      <c r="C196" s="9" t="s">
        <v>76</v>
      </c>
      <c r="D196" s="35">
        <f>E193/E2</f>
        <v>0.9572406030627054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242</v>
      </c>
      <c r="B197" s="9" t="s">
        <v>109</v>
      </c>
      <c r="C197" s="9" t="s">
        <v>70</v>
      </c>
      <c r="D197" s="9" t="s">
        <v>47</v>
      </c>
      <c r="E197" s="14">
        <v>5568.2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239</v>
      </c>
      <c r="B198" s="9" t="s">
        <v>110</v>
      </c>
      <c r="C198" s="9" t="s">
        <v>70</v>
      </c>
      <c r="D198" s="9" t="s">
        <v>27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243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244</v>
      </c>
      <c r="B200" s="9" t="s">
        <v>111</v>
      </c>
      <c r="C200" s="9" t="s">
        <v>76</v>
      </c>
      <c r="D200" s="35">
        <f>E197/E2</f>
        <v>1.6492994875744202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245</v>
      </c>
      <c r="B201" s="9" t="s">
        <v>109</v>
      </c>
      <c r="C201" s="9" t="s">
        <v>70</v>
      </c>
      <c r="D201" s="9" t="s">
        <v>48</v>
      </c>
      <c r="E201" s="14">
        <v>295.27</v>
      </c>
      <c r="F201" s="15" t="s">
        <v>334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246</v>
      </c>
      <c r="B202" s="9" t="s">
        <v>110</v>
      </c>
      <c r="C202" s="9" t="s">
        <v>70</v>
      </c>
      <c r="D202" s="9" t="s">
        <v>27</v>
      </c>
      <c r="E202" s="14"/>
      <c r="F202" s="15" t="s">
        <v>12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247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248</v>
      </c>
      <c r="B204" s="9" t="s">
        <v>111</v>
      </c>
      <c r="C204" s="9" t="s">
        <v>76</v>
      </c>
      <c r="D204" s="35">
        <f>E201/E2</f>
        <v>0.08745890228370012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 t="s">
        <v>249</v>
      </c>
      <c r="B205" s="9" t="s">
        <v>109</v>
      </c>
      <c r="C205" s="9" t="s">
        <v>70</v>
      </c>
      <c r="D205" s="9" t="s">
        <v>49</v>
      </c>
      <c r="E205" s="14">
        <f>11251.63+544.84+15364.57+446.73+1653.89+3478.87+1026.84+312.11+853.25+30146.81+251.57+681.56</f>
        <v>66012.67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 t="s">
        <v>250</v>
      </c>
      <c r="B206" s="9" t="s">
        <v>110</v>
      </c>
      <c r="C206" s="9" t="s">
        <v>70</v>
      </c>
      <c r="D206" s="9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 t="s">
        <v>251</v>
      </c>
      <c r="B207" s="9" t="s">
        <v>67</v>
      </c>
      <c r="C207" s="9" t="s">
        <v>70</v>
      </c>
      <c r="D207" s="9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 t="s">
        <v>252</v>
      </c>
      <c r="B208" s="9" t="s">
        <v>111</v>
      </c>
      <c r="C208" s="9" t="s">
        <v>76</v>
      </c>
      <c r="D208" s="35">
        <f>E205/E2</f>
        <v>19.552936820591807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2"/>
      <c r="B209" s="9" t="s">
        <v>109</v>
      </c>
      <c r="C209" s="9" t="s">
        <v>70</v>
      </c>
      <c r="D209" s="35" t="s">
        <v>379</v>
      </c>
      <c r="E209" s="14">
        <v>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2"/>
      <c r="B210" s="9" t="s">
        <v>110</v>
      </c>
      <c r="C210" s="9" t="s">
        <v>70</v>
      </c>
      <c r="D210" s="35" t="s">
        <v>27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2"/>
      <c r="B211" s="9" t="s">
        <v>67</v>
      </c>
      <c r="C211" s="9" t="s">
        <v>70</v>
      </c>
      <c r="D211" s="35" t="s">
        <v>12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/>
      <c r="B212" s="9" t="s">
        <v>111</v>
      </c>
      <c r="C212" s="9" t="s">
        <v>76</v>
      </c>
      <c r="D212" s="35">
        <f>E209/E2</f>
        <v>0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47.25">
      <c r="A213" s="28" t="s">
        <v>287</v>
      </c>
      <c r="B213" s="29" t="s">
        <v>107</v>
      </c>
      <c r="C213" s="29" t="s">
        <v>70</v>
      </c>
      <c r="D213" s="29" t="s">
        <v>50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8.75">
      <c r="A214" s="32" t="s">
        <v>253</v>
      </c>
      <c r="B214" s="9" t="s">
        <v>108</v>
      </c>
      <c r="C214" s="9" t="s">
        <v>76</v>
      </c>
      <c r="D214" s="33">
        <f>E215+E219+E223+E227+E231+E235+E239+E243+E247+E251</f>
        <v>11104.11</v>
      </c>
      <c r="E214" s="14"/>
      <c r="F214" s="40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254</v>
      </c>
      <c r="B215" s="9" t="s">
        <v>109</v>
      </c>
      <c r="C215" s="9" t="s">
        <v>70</v>
      </c>
      <c r="D215" s="9" t="s">
        <v>51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283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255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256</v>
      </c>
      <c r="B218" s="9" t="s">
        <v>111</v>
      </c>
      <c r="C218" s="9" t="s">
        <v>76</v>
      </c>
      <c r="D218" s="9"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257</v>
      </c>
      <c r="B219" s="9" t="s">
        <v>109</v>
      </c>
      <c r="C219" s="9" t="s">
        <v>70</v>
      </c>
      <c r="D219" s="9" t="s">
        <v>53</v>
      </c>
      <c r="E219" s="14">
        <v>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258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259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260</v>
      </c>
      <c r="B222" s="9" t="s">
        <v>111</v>
      </c>
      <c r="C222" s="9" t="s">
        <v>76</v>
      </c>
      <c r="D222" s="35">
        <f>E219/E2</f>
        <v>0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261</v>
      </c>
      <c r="B223" s="9" t="s">
        <v>109</v>
      </c>
      <c r="C223" s="9" t="s">
        <v>70</v>
      </c>
      <c r="D223" s="9" t="s">
        <v>52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262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263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264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265</v>
      </c>
      <c r="B227" s="9" t="s">
        <v>109</v>
      </c>
      <c r="C227" s="9" t="s">
        <v>70</v>
      </c>
      <c r="D227" s="9" t="s">
        <v>288</v>
      </c>
      <c r="E227" s="14">
        <v>0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266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267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268</v>
      </c>
      <c r="B230" s="9" t="s">
        <v>111</v>
      </c>
      <c r="C230" s="9" t="s">
        <v>76</v>
      </c>
      <c r="D230" s="9">
        <v>0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269</v>
      </c>
      <c r="B231" s="9" t="s">
        <v>109</v>
      </c>
      <c r="C231" s="9" t="s">
        <v>70</v>
      </c>
      <c r="D231" s="9" t="s">
        <v>340</v>
      </c>
      <c r="E231" s="14">
        <v>0</v>
      </c>
      <c r="F231" s="15" t="s">
        <v>381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270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271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272</v>
      </c>
      <c r="B234" s="9" t="s">
        <v>111</v>
      </c>
      <c r="C234" s="9" t="s">
        <v>76</v>
      </c>
      <c r="D234" s="35">
        <f>E231/E2</f>
        <v>0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273</v>
      </c>
      <c r="B235" s="9" t="s">
        <v>109</v>
      </c>
      <c r="C235" s="9" t="s">
        <v>70</v>
      </c>
      <c r="D235" s="9" t="s">
        <v>1</v>
      </c>
      <c r="E235" s="14">
        <v>11104.11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274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275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276</v>
      </c>
      <c r="B238" s="9" t="s">
        <v>111</v>
      </c>
      <c r="C238" s="9" t="s">
        <v>76</v>
      </c>
      <c r="D238" s="35">
        <f>E235/E2</f>
        <v>3.2890346849915586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277</v>
      </c>
      <c r="B239" s="9" t="s">
        <v>109</v>
      </c>
      <c r="C239" s="9" t="s">
        <v>70</v>
      </c>
      <c r="D239" s="9" t="s">
        <v>0</v>
      </c>
      <c r="E239" s="14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278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279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280</v>
      </c>
      <c r="B242" s="9" t="s">
        <v>111</v>
      </c>
      <c r="C242" s="9" t="s">
        <v>76</v>
      </c>
      <c r="D242" s="35">
        <f>E239/E2</f>
        <v>0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282</v>
      </c>
      <c r="B243" s="9" t="s">
        <v>109</v>
      </c>
      <c r="C243" s="9" t="s">
        <v>70</v>
      </c>
      <c r="D243" s="9" t="s">
        <v>54</v>
      </c>
      <c r="E243" s="14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284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285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286</v>
      </c>
      <c r="B246" s="9" t="s">
        <v>111</v>
      </c>
      <c r="C246" s="9" t="s">
        <v>76</v>
      </c>
      <c r="D246" s="35">
        <f>E243/E2</f>
        <v>0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289</v>
      </c>
      <c r="B247" s="9" t="s">
        <v>109</v>
      </c>
      <c r="C247" s="9" t="s">
        <v>70</v>
      </c>
      <c r="D247" s="9" t="s">
        <v>55</v>
      </c>
      <c r="E247" s="14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290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291</v>
      </c>
      <c r="B249" s="9" t="s">
        <v>67</v>
      </c>
      <c r="C249" s="9" t="s">
        <v>70</v>
      </c>
      <c r="D249" s="9" t="s">
        <v>12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292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2" t="s">
        <v>372</v>
      </c>
      <c r="B251" s="9" t="s">
        <v>109</v>
      </c>
      <c r="C251" s="9" t="s">
        <v>70</v>
      </c>
      <c r="D251" s="9" t="s">
        <v>56</v>
      </c>
      <c r="E251" s="14">
        <v>0</v>
      </c>
      <c r="F251" s="15" t="s">
        <v>335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2" t="s">
        <v>373</v>
      </c>
      <c r="B252" s="9" t="s">
        <v>110</v>
      </c>
      <c r="C252" s="9" t="s">
        <v>70</v>
      </c>
      <c r="D252" s="9" t="s">
        <v>27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2" t="s">
        <v>374</v>
      </c>
      <c r="B253" s="9" t="s">
        <v>67</v>
      </c>
      <c r="C253" s="9" t="s">
        <v>70</v>
      </c>
      <c r="D253" s="9" t="s">
        <v>325</v>
      </c>
      <c r="E253" s="14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2" t="s">
        <v>375</v>
      </c>
      <c r="B254" s="9" t="s">
        <v>111</v>
      </c>
      <c r="C254" s="9" t="s">
        <v>76</v>
      </c>
      <c r="D254" s="35">
        <f>E251/E2</f>
        <v>0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.75">
      <c r="A255" s="32"/>
      <c r="B255" s="29" t="s">
        <v>281</v>
      </c>
      <c r="C255" s="9" t="s">
        <v>76</v>
      </c>
      <c r="D255" s="41">
        <f>SUM(D90,D28,D34,D60,D66,D72,D78,D84,D100,D110,D168,D214)</f>
        <v>628740.58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8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8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-6498.22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2017-04-04T10:58:02Z</dcterms:modified>
  <cp:category/>
  <cp:version/>
  <cp:contentType/>
  <cp:contentStatus/>
</cp:coreProperties>
</file>