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<sst xmlns="http://schemas.openxmlformats.org/spreadsheetml/2006/main" count="978" uniqueCount="387">
  <si>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</si>
  <si>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</si>
  <si>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</si>
  <si>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</si>
  <si>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</si>
  <si>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</si>
  <si>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</si>
  <si>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</si>
  <si>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</si>
  <si>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</si>
  <si>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</si>
  <si>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</si>
  <si>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</si>
  <si>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</si>
  <si>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</si>
  <si>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</si>
  <si>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</si>
  <si>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</si>
  <si>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</si>
  <si>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</si>
  <si>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</si>
  <si>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</si>
  <si>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</si>
  <si>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</si>
  <si>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</si>
  <si>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</si>
  <si>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</si>
  <si>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</si>
  <si>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</si>
  <si>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</si>
  <si>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</si>
  <si>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</si>
  <si>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</si>
  <si>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</si>
  <si>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</si>
  <si>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</si>
  <si>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</si>
  <si>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</si>
  <si>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</si>
  <si>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</si>
  <si>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</si>
  <si>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</si>
  <si>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</si>
  <si>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</si>
  <si>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</si>
  <si>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</si>
  <si>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</si>
  <si>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</si>
  <si>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</si>
  <si>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</si>
  <si>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</si>
  <si>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</si>
  <si>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</si>
  <si>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</si>
  <si>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</si>
  <si>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</si>
  <si>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</si>
  <si>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</si>
  <si>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</si>
  <si>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</si>
  <si>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</si>
  <si>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</si>
  <si>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</si>
  <si>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</si>
  <si>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</si>
  <si>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</si>
  <si>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</si>
  <si>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</si>
  <si>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</si>
  <si>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</si>
  <si>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</si>
  <si>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</si>
  <si>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</si>
  <si>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</si>
  <si>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</si>
  <si>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</si>
  <si>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</si>
  <si>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</si>
  <si>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</si>
  <si>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</si>
  <si>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</si>
  <si>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</si>
  <si>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</si>
  <si>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</si>
  <si>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</si>
  <si>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</si>
  <si>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</si>
  <si>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</si>
  <si>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</si>
  <si>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</si>
  <si>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</si>
  <si>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</si>
  <si>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</si>
  <si>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</si>
  <si>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</si>
  <si>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</si>
  <si>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</si>
  <si>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</si>
  <si>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</si>
  <si>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</si>
  <si>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</si>
  <si>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</si>
  <si>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</si>
  <si>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</si>
  <si>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</si>
  <si>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</si>
  <si>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</si>
  <si>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</si>
  <si>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</si>
  <si>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</si>
  <si>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</si>
  <si>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</si>
  <si>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</si>
  <si>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</si>
  <si>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</si>
  <si>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</si>
  <si>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</si>
  <si>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</si>
  <si>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</si>
  <si>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</si>
  <si>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</si>
  <si>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</si>
  <si>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</si>
  <si>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</si>
  <si>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</si>
  <si>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</si>
  <si>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</si>
  <si>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</si>
  <si>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</si>
  <si>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</si>
  <si>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</si>
  <si>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</si>
  <si>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</si>
  <si>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</si>
  <si>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</si>
  <si>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</si>
  <si>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</si>
  <si>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</si>
  <si>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</si>
  <si>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</si>
  <si>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</si>
  <si>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</si>
  <si>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</si>
  <si>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</si>
  <si>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</si>
  <si>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</si>
  <si>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</si>
  <si>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</si>
  <si>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</si>
  <si>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</si>
  <si>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</si>
  <si>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</si>
  <si>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</si>
  <si>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</si>
  <si>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</si>
  <si>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</si>
  <si>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</si>
  <si>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</si>
  <si>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</si>
  <si>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</si>
  <si>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</si>
  <si>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</si>
  <si>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</si>
  <si>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</si>
  <si>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</si>
  <si>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</si>
  <si>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</si>
  <si>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</si>
  <si>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</si>
  <si>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</si>
  <si>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</si>
  <si>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</si>
  <si>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</si>
  <si>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</si>
  <si>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</si>
  <si>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</si>
  <si>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</si>
  <si>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</si>
  <si>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</si>
  <si>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</si>
  <si>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</si>
  <si>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</si>
  <si>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</si>
  <si>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</si>
  <si>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</si>
  <si>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</si>
  <si>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</si>
  <si>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</si>
  <si>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</si>
  <si>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</si>
  <si>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</si>
  <si>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</si>
  <si>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</si>
  <si>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</si>
  <si>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</si>
  <si>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</si>
  <si>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</si>
  <si>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</si>
  <si>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</si>
  <si>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</si>
  <si>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</si>
  <si>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</si>
  <si>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</si>
  <si>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</si>
  <si>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</si>
  <si>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</si>
  <si>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</si>
  <si>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</si>
  <si>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</si>
  <si>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</si>
  <si>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</si>
  <si>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</si>
  <si>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</si>
  <si>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</si>
  <si>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</si>
  <si>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</si>
  <si>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</si>
  <si>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</si>
  <si>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</si>
  <si>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</si>
  <si>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</si>
  <si>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</si>
  <si>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</si>
  <si>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</si>
  <si>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</si>
  <si>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</si>
  <si>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</si>
  <si>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</si>
  <si>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</si>
  <si>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</si>
  <si>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</si>
  <si>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</si>
  <si>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</si>
  <si>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</si>
  <si>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</si>
  <si>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</si>
  <si>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</si>
  <si>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</si>
  <si>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</si>
  <si>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</si>
  <si>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</si>
  <si>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</si>
  <si>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</si>
  <si>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</si>
  <si>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</si>
  <si>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</si>
  <si>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</si>
  <si>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</si>
  <si>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</si>
  <si>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</si>
  <si>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</si>
  <si>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</si>
  <si>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</si>
  <si>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</si>
  <si>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</si>
  <si>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</si>
  <si>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</si>
  <si>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</si>
  <si>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</si>
  <si>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</si>
  <si>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</si>
  <si>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</si>
  <si>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</si>
  <si>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</si>
  <si>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</si>
  <si>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</si>
  <si>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</si>
  <si>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</si>
  <si>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</si>
  <si>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</si>
  <si>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</si>
  <si>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</si>
  <si>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</si>
  <si>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</si>
  <si>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</si>
  <si>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</si>
  <si>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</si>
  <si>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</si>
  <si>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</si>
  <si>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</si>
  <si>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</si>
  <si>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</si>
  <si>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</si>
  <si>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</si>
  <si>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</si>
  <si>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</si>
  <si>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</si>
  <si>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</si>
  <si>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</si>
  <si>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</si>
  <si>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</si>
  <si>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</si>
  <si>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</si>
  <si>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</si>
  <si>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</si>
  <si>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</si>
  <si>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</si>
  <si>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</si>
  <si>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</si>
  <si>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</si>
  <si>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</si>
  <si>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</si>
  <si>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</si>
  <si>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</si>
  <si>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</si>
  <si>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</si>
  <si>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</si>
  <si>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</si>
  <si>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</si>
  <si>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</si>
  <si>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</si>
  <si>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</si>
  <si>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</si>
  <si>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</si>
  <si>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</si>
  <si>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</si>
  <si>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</si>
  <si>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</si>
  <si>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</si>
  <si>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</si>
  <si>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</si>
  <si>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</si>
  <si>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</si>
  <si>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</si>
  <si>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</si>
  <si>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</si>
  <si>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</si>
  <si>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</si>
  <si>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</si>
  <si>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</si>
  <si>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</si>
  <si>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</si>
  <si>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</si>
  <si>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</si>
  <si>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</si>
  <si>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</si>
  <si>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</si>
  <si>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</si>
  <si>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</si>
  <si>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</si>
  <si>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</si>
  <si>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</si>
  <si>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</si>
  <si>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</si>
  <si>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</si>
  <si>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</si>
  <si>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</si>
  <si>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</si>
  <si>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</si>
  <si>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</si>
  <si>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</si>
  <si>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</si>
  <si>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</si>
  <si>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</si>
  <si>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</si>
  <si>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</si>
  <si>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</si>
  <si>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</si>
  <si>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</si>
  <si>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</si>
  <si>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</si>
  <si>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</si>
  <si>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</si>
  <si>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</si>
  <si>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</si>
  <si>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</si>
  <si>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</si>
  <si>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</si>
  <si>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</si>
  <si>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</si>
  <si>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</si>
  <si>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</si>
  <si>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</si>
  <si>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</si>
  <si>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</si>
  <si>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</si>
  <si>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</si>
  <si>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</si>
  <si>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</si>
  <si>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</si>
  <si>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</si>
  <si>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10  ул. Пролетарская                        в г. Липецке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</si>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</sst>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W123">
            <v>207566.56644479997</v>
          </cell>
        </row>
        <row r="124">
          <cell r="W124">
            <v>342138.6757572001</v>
          </cell>
        </row>
        <row r="125">
          <cell r="W125">
            <v>53891.62152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7" customWidth="1"/>
    <col min="5" max="5" width="18.7109375" style="3" hidden="1" customWidth="1"/>
    <col min="6" max="6" width="17.8515625" style="1" hidden="1" customWidth="1"/>
    <col min="7" max="11" width="0" style="1" hidden="1" customWidth="1"/>
    <col min="12" max="22" width="9.140625" style="1" customWidth="1"/>
    <col min="23" max="16384" width="9.140625" style="2" customWidth="1"/>
  </cols>
  <sheetData>
    <row r="1" spans="1:22" s="10" customFormat="1" ht="15.75">
      <c r="A1" s="8"/>
      <c r="B1" s="9"/>
      <c r="C1" s="9"/>
      <c r="D1" s="6"/>
      <c r="E1" s="6" t="s">
        <v>327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2" customFormat="1" ht="33.75" customHeight="1">
      <c r="A2" s="47" t="s">
        <v>381</v>
      </c>
      <c r="B2" s="47"/>
      <c r="C2" s="47"/>
      <c r="D2" s="47"/>
      <c r="E2" s="6">
        <v>3664.9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0" customFormat="1" ht="15.75">
      <c r="A3" s="8"/>
      <c r="B3" s="9"/>
      <c r="C3" s="9"/>
      <c r="D3" s="6"/>
      <c r="E3" s="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5.75">
      <c r="A4" s="13" t="s">
        <v>64</v>
      </c>
      <c r="B4" s="14" t="s">
        <v>65</v>
      </c>
      <c r="C4" s="14" t="s">
        <v>66</v>
      </c>
      <c r="D4" s="15" t="s">
        <v>67</v>
      </c>
      <c r="E4" s="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15.75">
      <c r="A5" s="13" t="s">
        <v>70</v>
      </c>
      <c r="B5" s="14" t="s">
        <v>68</v>
      </c>
      <c r="C5" s="14" t="s">
        <v>69</v>
      </c>
      <c r="D5" s="16" t="s">
        <v>386</v>
      </c>
      <c r="E5" s="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0" customFormat="1" ht="15.75">
      <c r="A6" s="13" t="s">
        <v>71</v>
      </c>
      <c r="B6" s="14" t="s">
        <v>72</v>
      </c>
      <c r="C6" s="14" t="s">
        <v>69</v>
      </c>
      <c r="D6" s="16" t="s">
        <v>325</v>
      </c>
      <c r="E6" s="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15.75">
      <c r="A7" s="13" t="s">
        <v>58</v>
      </c>
      <c r="B7" s="14" t="s">
        <v>73</v>
      </c>
      <c r="C7" s="14" t="s">
        <v>69</v>
      </c>
      <c r="D7" s="16" t="s">
        <v>326</v>
      </c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42.75" customHeight="1">
      <c r="A8" s="46" t="s">
        <v>105</v>
      </c>
      <c r="B8" s="46"/>
      <c r="C8" s="46"/>
      <c r="D8" s="46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15.75">
      <c r="A9" s="13" t="s">
        <v>59</v>
      </c>
      <c r="B9" s="14" t="s">
        <v>74</v>
      </c>
      <c r="C9" s="14" t="s">
        <v>75</v>
      </c>
      <c r="D9" s="15">
        <v>0</v>
      </c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0" customFormat="1" ht="31.5">
      <c r="A10" s="13" t="s">
        <v>60</v>
      </c>
      <c r="B10" s="14" t="s">
        <v>76</v>
      </c>
      <c r="C10" s="14" t="s">
        <v>75</v>
      </c>
      <c r="D10" s="15">
        <v>394.49</v>
      </c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15.75">
      <c r="A11" s="13" t="s">
        <v>77</v>
      </c>
      <c r="B11" s="14" t="s">
        <v>78</v>
      </c>
      <c r="C11" s="14" t="s">
        <v>75</v>
      </c>
      <c r="D11" s="15">
        <v>79216.47</v>
      </c>
      <c r="E11" s="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1.5">
      <c r="A12" s="13" t="s">
        <v>79</v>
      </c>
      <c r="B12" s="14" t="s">
        <v>80</v>
      </c>
      <c r="C12" s="14" t="s">
        <v>75</v>
      </c>
      <c r="D12" s="15">
        <f>D13+D14+D15</f>
        <v>603596.8637220002</v>
      </c>
      <c r="E12" s="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15.75">
      <c r="A13" s="13" t="s">
        <v>96</v>
      </c>
      <c r="B13" s="17" t="s">
        <v>81</v>
      </c>
      <c r="C13" s="14" t="s">
        <v>75</v>
      </c>
      <c r="D13" s="15">
        <f>'[1]гук(2016)'!$W$124</f>
        <v>342138.6757572001</v>
      </c>
      <c r="E13" s="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0" customFormat="1" ht="15.75">
      <c r="A14" s="13" t="s">
        <v>97</v>
      </c>
      <c r="B14" s="17" t="s">
        <v>82</v>
      </c>
      <c r="C14" s="14" t="s">
        <v>75</v>
      </c>
      <c r="D14" s="15">
        <f>'[1]гук(2016)'!$W$123</f>
        <v>207566.56644479997</v>
      </c>
      <c r="E14" s="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0" customFormat="1" ht="15.75">
      <c r="A15" s="13" t="s">
        <v>98</v>
      </c>
      <c r="B15" s="17" t="s">
        <v>83</v>
      </c>
      <c r="C15" s="14" t="s">
        <v>75</v>
      </c>
      <c r="D15" s="15">
        <f>'[1]гук(2016)'!$W$125</f>
        <v>53891.62152</v>
      </c>
      <c r="E15" s="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0" customFormat="1" ht="15.75">
      <c r="A16" s="17" t="s">
        <v>84</v>
      </c>
      <c r="B16" s="17" t="s">
        <v>85</v>
      </c>
      <c r="C16" s="17" t="s">
        <v>75</v>
      </c>
      <c r="D16" s="18">
        <v>539644.97</v>
      </c>
      <c r="E16" s="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0" customFormat="1" ht="31.5">
      <c r="A17" s="17" t="s">
        <v>61</v>
      </c>
      <c r="B17" s="17" t="s">
        <v>99</v>
      </c>
      <c r="C17" s="17" t="s">
        <v>75</v>
      </c>
      <c r="D17" s="18">
        <f>D16</f>
        <v>539644.97</v>
      </c>
      <c r="E17" s="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0" customFormat="1" ht="31.5">
      <c r="A18" s="17" t="s">
        <v>86</v>
      </c>
      <c r="B18" s="17" t="s">
        <v>100</v>
      </c>
      <c r="C18" s="17" t="s">
        <v>75</v>
      </c>
      <c r="D18" s="18">
        <v>0</v>
      </c>
      <c r="E18" s="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0" customFormat="1" ht="15.75">
      <c r="A19" s="17" t="s">
        <v>62</v>
      </c>
      <c r="B19" s="17" t="s">
        <v>87</v>
      </c>
      <c r="C19" s="17" t="s">
        <v>75</v>
      </c>
      <c r="D19" s="18">
        <v>0</v>
      </c>
      <c r="E19" s="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0" customFormat="1" ht="15.75">
      <c r="A20" s="17" t="s">
        <v>63</v>
      </c>
      <c r="B20" s="17" t="s">
        <v>88</v>
      </c>
      <c r="C20" s="17" t="s">
        <v>75</v>
      </c>
      <c r="D20" s="18">
        <v>0</v>
      </c>
      <c r="E20" s="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0" customFormat="1" ht="15.75">
      <c r="A21" s="17" t="s">
        <v>89</v>
      </c>
      <c r="B21" s="17" t="s">
        <v>90</v>
      </c>
      <c r="C21" s="17" t="s">
        <v>75</v>
      </c>
      <c r="D21" s="18">
        <v>0</v>
      </c>
      <c r="E21" s="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0" customFormat="1" ht="15.75">
      <c r="A22" s="17" t="s">
        <v>91</v>
      </c>
      <c r="B22" s="17" t="s">
        <v>92</v>
      </c>
      <c r="C22" s="17" t="s">
        <v>75</v>
      </c>
      <c r="D22" s="18">
        <f>D17+D10</f>
        <v>540039.46</v>
      </c>
      <c r="E22" s="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15.75">
      <c r="A23" s="17" t="s">
        <v>93</v>
      </c>
      <c r="B23" s="17" t="s">
        <v>101</v>
      </c>
      <c r="C23" s="17" t="s">
        <v>75</v>
      </c>
      <c r="D23" s="18">
        <v>0</v>
      </c>
      <c r="E23" s="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0" customFormat="1" ht="15.75">
      <c r="A24" s="17" t="s">
        <v>94</v>
      </c>
      <c r="B24" s="17" t="s">
        <v>102</v>
      </c>
      <c r="C24" s="17" t="s">
        <v>75</v>
      </c>
      <c r="D24" s="18">
        <v>1.67</v>
      </c>
      <c r="E24" s="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ht="15.75">
      <c r="A25" s="17" t="s">
        <v>95</v>
      </c>
      <c r="B25" s="17" t="s">
        <v>103</v>
      </c>
      <c r="C25" s="17" t="s">
        <v>75</v>
      </c>
      <c r="D25" s="18">
        <f>E25</f>
        <v>104047.2037220002</v>
      </c>
      <c r="E25" s="6">
        <f>D12-(D16+D10)+D260-D24+D11</f>
        <v>104047.2037220002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21" customFormat="1" ht="35.25" customHeight="1">
      <c r="A26" s="48" t="s">
        <v>104</v>
      </c>
      <c r="B26" s="48"/>
      <c r="C26" s="48"/>
      <c r="D26" s="4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7" customFormat="1" ht="31.5">
      <c r="A27" s="22" t="s">
        <v>115</v>
      </c>
      <c r="B27" s="23" t="s">
        <v>106</v>
      </c>
      <c r="C27" s="23" t="s">
        <v>69</v>
      </c>
      <c r="D27" s="24" t="s">
        <v>10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32" customFormat="1" ht="15.75">
      <c r="A28" s="28" t="s">
        <v>111</v>
      </c>
      <c r="B28" s="29" t="s">
        <v>107</v>
      </c>
      <c r="C28" s="29" t="s">
        <v>75</v>
      </c>
      <c r="D28" s="30">
        <f>E28</f>
        <v>42153.68</v>
      </c>
      <c r="E28" s="25">
        <v>42153.68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32" customFormat="1" ht="31.5">
      <c r="A29" s="28" t="s">
        <v>112</v>
      </c>
      <c r="B29" s="29" t="s">
        <v>108</v>
      </c>
      <c r="C29" s="29" t="s">
        <v>69</v>
      </c>
      <c r="D29" s="30" t="s">
        <v>4</v>
      </c>
      <c r="E29" s="2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32" customFormat="1" ht="15.75">
      <c r="A30" s="28" t="s">
        <v>113</v>
      </c>
      <c r="B30" s="29" t="s">
        <v>109</v>
      </c>
      <c r="C30" s="29" t="s">
        <v>69</v>
      </c>
      <c r="D30" s="30" t="s">
        <v>11</v>
      </c>
      <c r="E30" s="2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32" customFormat="1" ht="15.75">
      <c r="A31" s="28" t="s">
        <v>114</v>
      </c>
      <c r="B31" s="29" t="s">
        <v>66</v>
      </c>
      <c r="C31" s="29" t="s">
        <v>69</v>
      </c>
      <c r="D31" s="30" t="s">
        <v>12</v>
      </c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32" customFormat="1" ht="15.75">
      <c r="A32" s="28" t="s">
        <v>116</v>
      </c>
      <c r="B32" s="29" t="s">
        <v>110</v>
      </c>
      <c r="C32" s="29" t="s">
        <v>75</v>
      </c>
      <c r="D32" s="30">
        <f>E28/E2</f>
        <v>11.502000054571749</v>
      </c>
      <c r="E32" s="25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37" customFormat="1" ht="31.5">
      <c r="A33" s="33" t="s">
        <v>117</v>
      </c>
      <c r="B33" s="34" t="s">
        <v>106</v>
      </c>
      <c r="C33" s="34" t="s">
        <v>69</v>
      </c>
      <c r="D33" s="35" t="s">
        <v>13</v>
      </c>
      <c r="E33" s="19" t="s">
        <v>329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21" customFormat="1" ht="15.75">
      <c r="A34" s="38" t="s">
        <v>118</v>
      </c>
      <c r="B34" s="39" t="s">
        <v>107</v>
      </c>
      <c r="C34" s="39" t="s">
        <v>75</v>
      </c>
      <c r="D34" s="16">
        <f>E35+E39+E43+E47+E51+E55</f>
        <v>37019.350000000006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8" t="s">
        <v>119</v>
      </c>
      <c r="B35" s="39" t="s">
        <v>108</v>
      </c>
      <c r="C35" s="39" t="s">
        <v>69</v>
      </c>
      <c r="D35" s="16" t="s">
        <v>14</v>
      </c>
      <c r="E35" s="19">
        <v>1781.06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8" t="s">
        <v>120</v>
      </c>
      <c r="B36" s="39" t="s">
        <v>109</v>
      </c>
      <c r="C36" s="39" t="s">
        <v>69</v>
      </c>
      <c r="D36" s="16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8" t="s">
        <v>121</v>
      </c>
      <c r="B37" s="39" t="s">
        <v>66</v>
      </c>
      <c r="C37" s="39" t="s">
        <v>69</v>
      </c>
      <c r="D37" s="16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8" t="s">
        <v>122</v>
      </c>
      <c r="B38" s="39" t="s">
        <v>110</v>
      </c>
      <c r="C38" s="39" t="s">
        <v>75</v>
      </c>
      <c r="D38" s="16">
        <f>E35/E2</f>
        <v>0.4859777892984801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8" t="s">
        <v>123</v>
      </c>
      <c r="B39" s="39" t="s">
        <v>108</v>
      </c>
      <c r="C39" s="39" t="s">
        <v>69</v>
      </c>
      <c r="D39" s="16" t="s">
        <v>328</v>
      </c>
      <c r="E39" s="19">
        <v>1134.65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8" t="s">
        <v>124</v>
      </c>
      <c r="B40" s="39" t="s">
        <v>109</v>
      </c>
      <c r="C40" s="39" t="s">
        <v>69</v>
      </c>
      <c r="D40" s="16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8" t="s">
        <v>125</v>
      </c>
      <c r="B41" s="39" t="s">
        <v>66</v>
      </c>
      <c r="C41" s="39" t="s">
        <v>69</v>
      </c>
      <c r="D41" s="16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8" t="s">
        <v>126</v>
      </c>
      <c r="B42" s="39" t="s">
        <v>110</v>
      </c>
      <c r="C42" s="39" t="s">
        <v>75</v>
      </c>
      <c r="D42" s="16">
        <f>E39/E2</f>
        <v>0.3095991705094273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8" t="s">
        <v>127</v>
      </c>
      <c r="B43" s="39" t="s">
        <v>108</v>
      </c>
      <c r="C43" s="39" t="s">
        <v>69</v>
      </c>
      <c r="D43" s="16" t="s">
        <v>15</v>
      </c>
      <c r="E43" s="19">
        <v>9467.83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8" t="s">
        <v>128</v>
      </c>
      <c r="B44" s="39" t="s">
        <v>109</v>
      </c>
      <c r="C44" s="39" t="s">
        <v>69</v>
      </c>
      <c r="D44" s="16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8" t="s">
        <v>129</v>
      </c>
      <c r="B45" s="39" t="s">
        <v>66</v>
      </c>
      <c r="C45" s="39" t="s">
        <v>69</v>
      </c>
      <c r="D45" s="16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8" t="s">
        <v>130</v>
      </c>
      <c r="B46" s="39" t="s">
        <v>110</v>
      </c>
      <c r="C46" s="39" t="s">
        <v>75</v>
      </c>
      <c r="D46" s="16">
        <f>E43/E2</f>
        <v>2.5833801740838767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8" t="s">
        <v>343</v>
      </c>
      <c r="B47" s="39" t="s">
        <v>108</v>
      </c>
      <c r="C47" s="39" t="s">
        <v>69</v>
      </c>
      <c r="D47" s="16" t="s">
        <v>16</v>
      </c>
      <c r="E47" s="19">
        <v>24635.81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8" t="s">
        <v>344</v>
      </c>
      <c r="B48" s="39" t="s">
        <v>109</v>
      </c>
      <c r="C48" s="39" t="s">
        <v>69</v>
      </c>
      <c r="D48" s="16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8" t="s">
        <v>345</v>
      </c>
      <c r="B49" s="39" t="s">
        <v>66</v>
      </c>
      <c r="C49" s="39" t="s">
        <v>69</v>
      </c>
      <c r="D49" s="16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8" t="s">
        <v>346</v>
      </c>
      <c r="B50" s="39" t="s">
        <v>110</v>
      </c>
      <c r="C50" s="39" t="s">
        <v>75</v>
      </c>
      <c r="D50" s="16">
        <f>E47/E2</f>
        <v>6.72209610084859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8" t="s">
        <v>347</v>
      </c>
      <c r="B51" s="39" t="s">
        <v>108</v>
      </c>
      <c r="C51" s="39" t="s">
        <v>69</v>
      </c>
      <c r="D51" s="16" t="s">
        <v>331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8" t="s">
        <v>348</v>
      </c>
      <c r="B52" s="39" t="s">
        <v>109</v>
      </c>
      <c r="C52" s="39" t="s">
        <v>69</v>
      </c>
      <c r="D52" s="16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8" t="s">
        <v>349</v>
      </c>
      <c r="B53" s="39" t="s">
        <v>66</v>
      </c>
      <c r="C53" s="39" t="s">
        <v>69</v>
      </c>
      <c r="D53" s="16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8" t="s">
        <v>350</v>
      </c>
      <c r="B54" s="39" t="s">
        <v>110</v>
      </c>
      <c r="C54" s="39" t="s">
        <v>75</v>
      </c>
      <c r="D54" s="16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8" t="s">
        <v>351</v>
      </c>
      <c r="B55" s="39" t="s">
        <v>108</v>
      </c>
      <c r="C55" s="39" t="s">
        <v>69</v>
      </c>
      <c r="D55" s="16" t="s">
        <v>330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8" t="s">
        <v>352</v>
      </c>
      <c r="B56" s="39" t="s">
        <v>109</v>
      </c>
      <c r="C56" s="39" t="s">
        <v>69</v>
      </c>
      <c r="D56" s="16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8" t="s">
        <v>353</v>
      </c>
      <c r="B57" s="39" t="s">
        <v>66</v>
      </c>
      <c r="C57" s="39" t="s">
        <v>69</v>
      </c>
      <c r="D57" s="16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8" t="s">
        <v>354</v>
      </c>
      <c r="B58" s="39" t="s">
        <v>110</v>
      </c>
      <c r="C58" s="39" t="s">
        <v>75</v>
      </c>
      <c r="D58" s="16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7" customFormat="1" ht="24.75" customHeight="1">
      <c r="A59" s="33" t="s">
        <v>131</v>
      </c>
      <c r="B59" s="34" t="s">
        <v>106</v>
      </c>
      <c r="C59" s="34" t="s">
        <v>69</v>
      </c>
      <c r="D59" s="35" t="s">
        <v>18</v>
      </c>
      <c r="E59" s="1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21" customFormat="1" ht="15.75">
      <c r="A60" s="38" t="s">
        <v>132</v>
      </c>
      <c r="B60" s="39" t="s">
        <v>107</v>
      </c>
      <c r="C60" s="39" t="s">
        <v>75</v>
      </c>
      <c r="D60" s="16">
        <f>E60</f>
        <v>35002.73</v>
      </c>
      <c r="E60" s="19">
        <v>35002.73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8" t="s">
        <v>133</v>
      </c>
      <c r="B61" s="39" t="s">
        <v>108</v>
      </c>
      <c r="C61" s="39" t="s">
        <v>69</v>
      </c>
      <c r="D61" s="16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8" t="s">
        <v>134</v>
      </c>
      <c r="B62" s="39" t="s">
        <v>109</v>
      </c>
      <c r="C62" s="39" t="s">
        <v>69</v>
      </c>
      <c r="D62" s="16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8" t="s">
        <v>135</v>
      </c>
      <c r="B63" s="39" t="s">
        <v>66</v>
      </c>
      <c r="C63" s="39" t="s">
        <v>69</v>
      </c>
      <c r="D63" s="16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8" t="s">
        <v>136</v>
      </c>
      <c r="B64" s="39" t="s">
        <v>110</v>
      </c>
      <c r="C64" s="39" t="s">
        <v>75</v>
      </c>
      <c r="D64" s="16">
        <f>E60/E2</f>
        <v>9.550800840404923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7" customFormat="1" ht="15.75">
      <c r="A65" s="33" t="s">
        <v>137</v>
      </c>
      <c r="B65" s="34" t="s">
        <v>106</v>
      </c>
      <c r="C65" s="34" t="s">
        <v>69</v>
      </c>
      <c r="D65" s="35" t="s">
        <v>384</v>
      </c>
      <c r="E65" s="19">
        <v>0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21" customFormat="1" ht="15.75">
      <c r="A66" s="38" t="s">
        <v>138</v>
      </c>
      <c r="B66" s="39" t="s">
        <v>107</v>
      </c>
      <c r="C66" s="39" t="s">
        <v>75</v>
      </c>
      <c r="D66" s="16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8" t="s">
        <v>139</v>
      </c>
      <c r="B67" s="39" t="s">
        <v>108</v>
      </c>
      <c r="C67" s="39" t="s">
        <v>69</v>
      </c>
      <c r="D67" s="16" t="s">
        <v>384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8" t="s">
        <v>140</v>
      </c>
      <c r="B68" s="39" t="s">
        <v>109</v>
      </c>
      <c r="C68" s="39" t="s">
        <v>69</v>
      </c>
      <c r="D68" s="16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8" t="s">
        <v>141</v>
      </c>
      <c r="B69" s="39" t="s">
        <v>66</v>
      </c>
      <c r="C69" s="39" t="s">
        <v>69</v>
      </c>
      <c r="D69" s="16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8" t="s">
        <v>142</v>
      </c>
      <c r="B70" s="39" t="s">
        <v>110</v>
      </c>
      <c r="C70" s="39" t="s">
        <v>75</v>
      </c>
      <c r="D70" s="16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7" customFormat="1" ht="31.5">
      <c r="A71" s="33" t="s">
        <v>143</v>
      </c>
      <c r="B71" s="34" t="s">
        <v>106</v>
      </c>
      <c r="C71" s="34" t="s">
        <v>69</v>
      </c>
      <c r="D71" s="35" t="s">
        <v>23</v>
      </c>
      <c r="E71" s="19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21" customFormat="1" ht="15.75">
      <c r="A72" s="38" t="s">
        <v>144</v>
      </c>
      <c r="B72" s="39" t="s">
        <v>107</v>
      </c>
      <c r="C72" s="39" t="s">
        <v>75</v>
      </c>
      <c r="D72" s="16">
        <f>E72</f>
        <v>53891.62</v>
      </c>
      <c r="E72" s="19">
        <v>53891.62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8" t="s">
        <v>145</v>
      </c>
      <c r="B73" s="39" t="s">
        <v>108</v>
      </c>
      <c r="C73" s="39" t="s">
        <v>69</v>
      </c>
      <c r="D73" s="16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8" t="s">
        <v>146</v>
      </c>
      <c r="B74" s="39" t="s">
        <v>109</v>
      </c>
      <c r="C74" s="39" t="s">
        <v>69</v>
      </c>
      <c r="D74" s="16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8" t="s">
        <v>147</v>
      </c>
      <c r="B75" s="39" t="s">
        <v>66</v>
      </c>
      <c r="C75" s="39" t="s">
        <v>69</v>
      </c>
      <c r="D75" s="16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8" t="s">
        <v>148</v>
      </c>
      <c r="B76" s="39" t="s">
        <v>110</v>
      </c>
      <c r="C76" s="39" t="s">
        <v>75</v>
      </c>
      <c r="D76" s="16">
        <f>E72/E2</f>
        <v>14.704799585254714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7" customFormat="1" ht="31.5">
      <c r="A77" s="33" t="s">
        <v>150</v>
      </c>
      <c r="B77" s="34" t="s">
        <v>106</v>
      </c>
      <c r="C77" s="34" t="s">
        <v>69</v>
      </c>
      <c r="D77" s="35" t="s">
        <v>56</v>
      </c>
      <c r="E77" s="19"/>
      <c r="F77" s="40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21" customFormat="1" ht="15.75">
      <c r="A78" s="38" t="s">
        <v>151</v>
      </c>
      <c r="B78" s="39" t="s">
        <v>107</v>
      </c>
      <c r="C78" s="39" t="s">
        <v>75</v>
      </c>
      <c r="D78" s="16">
        <f>E79</f>
        <v>8490.05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8" t="s">
        <v>152</v>
      </c>
      <c r="B79" s="39" t="s">
        <v>108</v>
      </c>
      <c r="C79" s="39" t="s">
        <v>69</v>
      </c>
      <c r="D79" s="16" t="s">
        <v>56</v>
      </c>
      <c r="E79" s="19">
        <v>8490.05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8" t="s">
        <v>153</v>
      </c>
      <c r="B80" s="39" t="s">
        <v>109</v>
      </c>
      <c r="C80" s="39" t="s">
        <v>69</v>
      </c>
      <c r="D80" s="16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8" t="s">
        <v>154</v>
      </c>
      <c r="B81" s="39" t="s">
        <v>66</v>
      </c>
      <c r="C81" s="39" t="s">
        <v>69</v>
      </c>
      <c r="D81" s="16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8" t="s">
        <v>155</v>
      </c>
      <c r="B82" s="39" t="s">
        <v>110</v>
      </c>
      <c r="C82" s="39" t="s">
        <v>75</v>
      </c>
      <c r="D82" s="16">
        <f>E79/E2</f>
        <v>2.3165843542797893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7" customFormat="1" ht="31.5">
      <c r="A83" s="33" t="s">
        <v>157</v>
      </c>
      <c r="B83" s="34" t="s">
        <v>106</v>
      </c>
      <c r="C83" s="34" t="s">
        <v>69</v>
      </c>
      <c r="D83" s="35" t="s">
        <v>57</v>
      </c>
      <c r="E83" s="19">
        <v>1096.73</v>
      </c>
      <c r="F83" s="36" t="s">
        <v>340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21" customFormat="1" ht="15.75">
      <c r="A84" s="38" t="s">
        <v>158</v>
      </c>
      <c r="B84" s="39" t="s">
        <v>107</v>
      </c>
      <c r="C84" s="39" t="s">
        <v>75</v>
      </c>
      <c r="D84" s="16">
        <f>E83</f>
        <v>1096.73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8" t="s">
        <v>159</v>
      </c>
      <c r="B85" s="39" t="s">
        <v>108</v>
      </c>
      <c r="C85" s="39" t="s">
        <v>69</v>
      </c>
      <c r="D85" s="16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8" t="s">
        <v>160</v>
      </c>
      <c r="B86" s="39" t="s">
        <v>109</v>
      </c>
      <c r="C86" s="39" t="s">
        <v>69</v>
      </c>
      <c r="D86" s="16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8" t="s">
        <v>161</v>
      </c>
      <c r="B87" s="39" t="s">
        <v>66</v>
      </c>
      <c r="C87" s="39" t="s">
        <v>69</v>
      </c>
      <c r="D87" s="16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8" t="s">
        <v>162</v>
      </c>
      <c r="B88" s="39" t="s">
        <v>110</v>
      </c>
      <c r="C88" s="39" t="s">
        <v>75</v>
      </c>
      <c r="D88" s="16">
        <f>E83/F84</f>
        <v>365.57666666666665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7" customFormat="1" ht="15.75">
      <c r="A89" s="33" t="s">
        <v>163</v>
      </c>
      <c r="B89" s="34" t="s">
        <v>106</v>
      </c>
      <c r="C89" s="34" t="s">
        <v>69</v>
      </c>
      <c r="D89" s="35" t="s">
        <v>24</v>
      </c>
      <c r="E89" s="19"/>
      <c r="F89" s="36" t="s">
        <v>342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21" customFormat="1" ht="15.75">
      <c r="A90" s="38" t="s">
        <v>164</v>
      </c>
      <c r="B90" s="39" t="s">
        <v>107</v>
      </c>
      <c r="C90" s="39" t="s">
        <v>75</v>
      </c>
      <c r="D90" s="16">
        <f>E91+E95</f>
        <v>129605.52</v>
      </c>
      <c r="E90" s="19"/>
      <c r="F90" s="36" t="s">
        <v>342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8" t="s">
        <v>165</v>
      </c>
      <c r="B91" s="39" t="s">
        <v>108</v>
      </c>
      <c r="C91" s="39" t="s">
        <v>69</v>
      </c>
      <c r="D91" s="16" t="s">
        <v>6</v>
      </c>
      <c r="E91" s="19">
        <v>44946.33</v>
      </c>
      <c r="F91" s="36" t="s">
        <v>342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8" t="s">
        <v>166</v>
      </c>
      <c r="B92" s="39" t="s">
        <v>109</v>
      </c>
      <c r="C92" s="39" t="s">
        <v>69</v>
      </c>
      <c r="D92" s="16" t="s">
        <v>25</v>
      </c>
      <c r="E92" s="19"/>
      <c r="F92" s="36" t="s">
        <v>342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8" t="s">
        <v>167</v>
      </c>
      <c r="B93" s="39" t="s">
        <v>66</v>
      </c>
      <c r="C93" s="39" t="s">
        <v>69</v>
      </c>
      <c r="D93" s="16" t="s">
        <v>12</v>
      </c>
      <c r="E93" s="19"/>
      <c r="F93" s="36" t="s">
        <v>342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8" t="s">
        <v>168</v>
      </c>
      <c r="B94" s="39" t="s">
        <v>110</v>
      </c>
      <c r="C94" s="39" t="s">
        <v>75</v>
      </c>
      <c r="D94" s="16">
        <f>E91/E2</f>
        <v>12.263999017708532</v>
      </c>
      <c r="E94" s="19"/>
      <c r="F94" s="36" t="s">
        <v>342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8" t="s">
        <v>169</v>
      </c>
      <c r="B95" s="39" t="s">
        <v>108</v>
      </c>
      <c r="C95" s="39" t="s">
        <v>69</v>
      </c>
      <c r="D95" s="16" t="s">
        <v>5</v>
      </c>
      <c r="E95" s="19">
        <v>84659.19</v>
      </c>
      <c r="F95" s="36" t="s">
        <v>342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8" t="s">
        <v>170</v>
      </c>
      <c r="B96" s="39" t="s">
        <v>109</v>
      </c>
      <c r="C96" s="39" t="s">
        <v>69</v>
      </c>
      <c r="D96" s="16" t="s">
        <v>20</v>
      </c>
      <c r="E96" s="19"/>
      <c r="F96" s="36" t="s">
        <v>342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8" t="s">
        <v>171</v>
      </c>
      <c r="B97" s="39" t="s">
        <v>66</v>
      </c>
      <c r="C97" s="39" t="s">
        <v>69</v>
      </c>
      <c r="D97" s="16" t="s">
        <v>12</v>
      </c>
      <c r="E97" s="19"/>
      <c r="F97" s="36" t="s">
        <v>342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8" t="s">
        <v>172</v>
      </c>
      <c r="B98" s="39" t="s">
        <v>110</v>
      </c>
      <c r="C98" s="39" t="s">
        <v>75</v>
      </c>
      <c r="D98" s="16">
        <f>E95/E2</f>
        <v>23.1</v>
      </c>
      <c r="E98" s="19"/>
      <c r="F98" s="36" t="s">
        <v>342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7" customFormat="1" ht="47.25">
      <c r="A99" s="33" t="s">
        <v>174</v>
      </c>
      <c r="B99" s="34" t="s">
        <v>106</v>
      </c>
      <c r="C99" s="34" t="s">
        <v>69</v>
      </c>
      <c r="D99" s="35" t="s">
        <v>26</v>
      </c>
      <c r="E99" s="19"/>
      <c r="F99" s="39" t="s">
        <v>341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21" customFormat="1" ht="15.75">
      <c r="A100" s="38" t="s">
        <v>175</v>
      </c>
      <c r="B100" s="39" t="s">
        <v>107</v>
      </c>
      <c r="C100" s="39" t="s">
        <v>75</v>
      </c>
      <c r="D100" s="16">
        <f>E101+E105</f>
        <v>273.9</v>
      </c>
      <c r="E100" s="19"/>
      <c r="F100" s="39">
        <v>498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8" t="s">
        <v>176</v>
      </c>
      <c r="B101" s="39" t="s">
        <v>108</v>
      </c>
      <c r="C101" s="39" t="s">
        <v>69</v>
      </c>
      <c r="D101" s="16" t="s">
        <v>9</v>
      </c>
      <c r="E101" s="19">
        <v>0</v>
      </c>
      <c r="F101" s="45" t="s">
        <v>375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8" t="s">
        <v>177</v>
      </c>
      <c r="B102" s="39" t="s">
        <v>109</v>
      </c>
      <c r="C102" s="39" t="s">
        <v>69</v>
      </c>
      <c r="D102" s="16" t="s">
        <v>27</v>
      </c>
      <c r="E102" s="19"/>
      <c r="F102" s="4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8" t="s">
        <v>178</v>
      </c>
      <c r="B103" s="39" t="s">
        <v>66</v>
      </c>
      <c r="C103" s="39" t="s">
        <v>69</v>
      </c>
      <c r="D103" s="16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8" t="s">
        <v>179</v>
      </c>
      <c r="B104" s="39" t="s">
        <v>110</v>
      </c>
      <c r="C104" s="39" t="s">
        <v>75</v>
      </c>
      <c r="D104" s="16">
        <f>E101/F100</f>
        <v>0</v>
      </c>
      <c r="E104" s="19"/>
      <c r="F104" s="39" t="s">
        <v>341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8" t="s">
        <v>180</v>
      </c>
      <c r="B105" s="39" t="s">
        <v>108</v>
      </c>
      <c r="C105" s="39" t="s">
        <v>69</v>
      </c>
      <c r="D105" s="16" t="s">
        <v>8</v>
      </c>
      <c r="E105" s="19">
        <v>273.9</v>
      </c>
      <c r="F105" s="39">
        <f>F100</f>
        <v>498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8" t="s">
        <v>181</v>
      </c>
      <c r="B106" s="39" t="s">
        <v>109</v>
      </c>
      <c r="C106" s="39" t="s">
        <v>69</v>
      </c>
      <c r="D106" s="16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8" t="s">
        <v>182</v>
      </c>
      <c r="B107" s="39" t="s">
        <v>66</v>
      </c>
      <c r="C107" s="39" t="s">
        <v>69</v>
      </c>
      <c r="D107" s="16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8" t="s">
        <v>183</v>
      </c>
      <c r="B108" s="39" t="s">
        <v>110</v>
      </c>
      <c r="C108" s="39" t="s">
        <v>75</v>
      </c>
      <c r="D108" s="16">
        <f>E105/F105</f>
        <v>0.5499999999999999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7" customFormat="1" ht="63">
      <c r="A109" s="33" t="s">
        <v>184</v>
      </c>
      <c r="B109" s="34" t="s">
        <v>106</v>
      </c>
      <c r="C109" s="34" t="s">
        <v>69</v>
      </c>
      <c r="D109" s="35" t="s">
        <v>29</v>
      </c>
      <c r="E109" s="19"/>
      <c r="F109" s="20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21" customFormat="1" ht="15.75">
      <c r="A110" s="38" t="s">
        <v>185</v>
      </c>
      <c r="B110" s="39" t="s">
        <v>107</v>
      </c>
      <c r="C110" s="39" t="s">
        <v>75</v>
      </c>
      <c r="D110" s="16">
        <f>E111+E115+E119+E123+E127+E131+E135+E139+E143+E147+E151+E155+E159+E163</f>
        <v>84473.16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8" t="s">
        <v>186</v>
      </c>
      <c r="B111" s="39" t="s">
        <v>108</v>
      </c>
      <c r="C111" s="39" t="s">
        <v>69</v>
      </c>
      <c r="D111" s="16" t="s">
        <v>30</v>
      </c>
      <c r="E111" s="19">
        <v>1529.37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8" t="s">
        <v>187</v>
      </c>
      <c r="B112" s="39" t="s">
        <v>109</v>
      </c>
      <c r="C112" s="39" t="s">
        <v>69</v>
      </c>
      <c r="D112" s="16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8" t="s">
        <v>188</v>
      </c>
      <c r="B113" s="39" t="s">
        <v>66</v>
      </c>
      <c r="C113" s="39" t="s">
        <v>69</v>
      </c>
      <c r="D113" s="16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8" t="s">
        <v>189</v>
      </c>
      <c r="B114" s="39" t="s">
        <v>110</v>
      </c>
      <c r="C114" s="39" t="s">
        <v>75</v>
      </c>
      <c r="D114" s="16">
        <f>E111/E2</f>
        <v>0.4173019727686976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8" t="s">
        <v>190</v>
      </c>
      <c r="B115" s="39" t="s">
        <v>108</v>
      </c>
      <c r="C115" s="39" t="s">
        <v>69</v>
      </c>
      <c r="D115" s="16" t="s">
        <v>31</v>
      </c>
      <c r="E115" s="19">
        <v>6992.15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8" t="s">
        <v>191</v>
      </c>
      <c r="B116" s="39" t="s">
        <v>109</v>
      </c>
      <c r="C116" s="39" t="s">
        <v>69</v>
      </c>
      <c r="D116" s="16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8" t="s">
        <v>192</v>
      </c>
      <c r="B117" s="39" t="s">
        <v>66</v>
      </c>
      <c r="C117" s="39" t="s">
        <v>69</v>
      </c>
      <c r="D117" s="16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8" t="s">
        <v>193</v>
      </c>
      <c r="B118" s="39" t="s">
        <v>110</v>
      </c>
      <c r="C118" s="39" t="s">
        <v>75</v>
      </c>
      <c r="D118" s="16">
        <f>E115/E2</f>
        <v>1.9078692460912985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8" t="s">
        <v>194</v>
      </c>
      <c r="B119" s="39" t="s">
        <v>108</v>
      </c>
      <c r="C119" s="39" t="s">
        <v>69</v>
      </c>
      <c r="D119" s="16" t="s">
        <v>3</v>
      </c>
      <c r="E119" s="19">
        <v>2662.68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8" t="s">
        <v>195</v>
      </c>
      <c r="B120" s="39" t="s">
        <v>109</v>
      </c>
      <c r="C120" s="39" t="s">
        <v>69</v>
      </c>
      <c r="D120" s="16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8" t="s">
        <v>196</v>
      </c>
      <c r="B121" s="39" t="s">
        <v>66</v>
      </c>
      <c r="C121" s="39" t="s">
        <v>69</v>
      </c>
      <c r="D121" s="16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8" t="s">
        <v>197</v>
      </c>
      <c r="B122" s="39" t="s">
        <v>110</v>
      </c>
      <c r="C122" s="39" t="s">
        <v>75</v>
      </c>
      <c r="D122" s="16">
        <f>E119/E2</f>
        <v>0.7265355125651449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8" t="s">
        <v>198</v>
      </c>
      <c r="B123" s="39" t="s">
        <v>108</v>
      </c>
      <c r="C123" s="39" t="s">
        <v>69</v>
      </c>
      <c r="D123" s="16" t="s">
        <v>2</v>
      </c>
      <c r="E123" s="19">
        <v>30490.24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8" t="s">
        <v>199</v>
      </c>
      <c r="B124" s="39" t="s">
        <v>109</v>
      </c>
      <c r="C124" s="39" t="s">
        <v>69</v>
      </c>
      <c r="D124" s="16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8" t="s">
        <v>200</v>
      </c>
      <c r="B125" s="39" t="s">
        <v>66</v>
      </c>
      <c r="C125" s="39" t="s">
        <v>69</v>
      </c>
      <c r="D125" s="16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8" t="s">
        <v>201</v>
      </c>
      <c r="B126" s="39" t="s">
        <v>110</v>
      </c>
      <c r="C126" s="39" t="s">
        <v>75</v>
      </c>
      <c r="D126" s="16">
        <f>E123/E2</f>
        <v>8.319528500095501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8" t="s">
        <v>202</v>
      </c>
      <c r="B127" s="39" t="s">
        <v>108</v>
      </c>
      <c r="C127" s="39" t="s">
        <v>69</v>
      </c>
      <c r="D127" s="16" t="s">
        <v>35</v>
      </c>
      <c r="E127" s="19">
        <v>21363.96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8" t="s">
        <v>203</v>
      </c>
      <c r="B128" s="39" t="s">
        <v>109</v>
      </c>
      <c r="C128" s="39" t="s">
        <v>69</v>
      </c>
      <c r="D128" s="16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8" t="s">
        <v>204</v>
      </c>
      <c r="B129" s="39" t="s">
        <v>66</v>
      </c>
      <c r="C129" s="39" t="s">
        <v>69</v>
      </c>
      <c r="D129" s="16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8" t="s">
        <v>205</v>
      </c>
      <c r="B130" s="39" t="s">
        <v>110</v>
      </c>
      <c r="C130" s="39" t="s">
        <v>75</v>
      </c>
      <c r="D130" s="16">
        <f>E127/E2</f>
        <v>5.829343229010341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8" t="s">
        <v>206</v>
      </c>
      <c r="B131" s="39" t="s">
        <v>108</v>
      </c>
      <c r="C131" s="39" t="s">
        <v>69</v>
      </c>
      <c r="D131" s="16" t="s">
        <v>37</v>
      </c>
      <c r="E131" s="19">
        <v>6241.32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8" t="s">
        <v>207</v>
      </c>
      <c r="B132" s="39" t="s">
        <v>109</v>
      </c>
      <c r="C132" s="39" t="s">
        <v>69</v>
      </c>
      <c r="D132" s="16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8" t="s">
        <v>208</v>
      </c>
      <c r="B133" s="39" t="s">
        <v>66</v>
      </c>
      <c r="C133" s="39" t="s">
        <v>69</v>
      </c>
      <c r="D133" s="16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8" t="s">
        <v>209</v>
      </c>
      <c r="B134" s="39" t="s">
        <v>110</v>
      </c>
      <c r="C134" s="39" t="s">
        <v>75</v>
      </c>
      <c r="D134" s="16">
        <f>E131/E2</f>
        <v>1.702998717563917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8" t="s">
        <v>210</v>
      </c>
      <c r="B135" s="39" t="s">
        <v>108</v>
      </c>
      <c r="C135" s="39" t="s">
        <v>69</v>
      </c>
      <c r="D135" s="16" t="s">
        <v>39</v>
      </c>
      <c r="E135" s="19">
        <v>6336.18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8" t="s">
        <v>211</v>
      </c>
      <c r="B136" s="39" t="s">
        <v>109</v>
      </c>
      <c r="C136" s="39" t="s">
        <v>69</v>
      </c>
      <c r="D136" s="16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8" t="s">
        <v>212</v>
      </c>
      <c r="B137" s="39" t="s">
        <v>66</v>
      </c>
      <c r="C137" s="39" t="s">
        <v>69</v>
      </c>
      <c r="D137" s="16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8" t="s">
        <v>213</v>
      </c>
      <c r="B138" s="39" t="s">
        <v>110</v>
      </c>
      <c r="C138" s="39" t="s">
        <v>75</v>
      </c>
      <c r="D138" s="16">
        <f>E135/E2</f>
        <v>1.728882097738001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8" t="s">
        <v>214</v>
      </c>
      <c r="B139" s="39" t="s">
        <v>108</v>
      </c>
      <c r="C139" s="39" t="s">
        <v>69</v>
      </c>
      <c r="D139" s="16" t="s">
        <v>40</v>
      </c>
      <c r="E139" s="19">
        <v>2644.5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8" t="s">
        <v>215</v>
      </c>
      <c r="B140" s="39" t="s">
        <v>109</v>
      </c>
      <c r="C140" s="39" t="s">
        <v>69</v>
      </c>
      <c r="D140" s="16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8" t="s">
        <v>216</v>
      </c>
      <c r="B141" s="39" t="s">
        <v>66</v>
      </c>
      <c r="C141" s="39" t="s">
        <v>69</v>
      </c>
      <c r="D141" s="16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8" t="s">
        <v>217</v>
      </c>
      <c r="B142" s="39" t="s">
        <v>110</v>
      </c>
      <c r="C142" s="39" t="s">
        <v>75</v>
      </c>
      <c r="D142" s="16">
        <f>E139/E2</f>
        <v>0.7215749406532238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8" t="s">
        <v>355</v>
      </c>
      <c r="B143" s="39" t="s">
        <v>108</v>
      </c>
      <c r="C143" s="39" t="s">
        <v>69</v>
      </c>
      <c r="D143" s="16" t="s">
        <v>337</v>
      </c>
      <c r="E143" s="19">
        <v>3753.59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8" t="s">
        <v>356</v>
      </c>
      <c r="B144" s="39" t="s">
        <v>109</v>
      </c>
      <c r="C144" s="39" t="s">
        <v>69</v>
      </c>
      <c r="D144" s="16" t="s">
        <v>38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8" t="s">
        <v>357</v>
      </c>
      <c r="B145" s="39" t="s">
        <v>66</v>
      </c>
      <c r="C145" s="39" t="s">
        <v>69</v>
      </c>
      <c r="D145" s="16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8" t="s">
        <v>358</v>
      </c>
      <c r="B146" s="39" t="s">
        <v>110</v>
      </c>
      <c r="C146" s="39" t="s">
        <v>75</v>
      </c>
      <c r="D146" s="16">
        <f>E143/E2</f>
        <v>1.0241998417419302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8"/>
      <c r="B147" s="39" t="s">
        <v>108</v>
      </c>
      <c r="C147" s="39" t="s">
        <v>69</v>
      </c>
      <c r="D147" s="16" t="s">
        <v>336</v>
      </c>
      <c r="E147" s="19"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8"/>
      <c r="B148" s="39" t="s">
        <v>109</v>
      </c>
      <c r="C148" s="39" t="s">
        <v>69</v>
      </c>
      <c r="D148" s="16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8"/>
      <c r="B149" s="39" t="s">
        <v>66</v>
      </c>
      <c r="C149" s="39" t="s">
        <v>69</v>
      </c>
      <c r="D149" s="16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8"/>
      <c r="B150" s="39" t="s">
        <v>110</v>
      </c>
      <c r="C150" s="39" t="s">
        <v>75</v>
      </c>
      <c r="D150" s="16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8" t="s">
        <v>359</v>
      </c>
      <c r="B151" s="39" t="s">
        <v>108</v>
      </c>
      <c r="C151" s="39" t="s">
        <v>69</v>
      </c>
      <c r="D151" s="16" t="s">
        <v>338</v>
      </c>
      <c r="E151" s="19">
        <v>1497.02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8" t="s">
        <v>360</v>
      </c>
      <c r="B152" s="39" t="s">
        <v>109</v>
      </c>
      <c r="C152" s="39" t="s">
        <v>69</v>
      </c>
      <c r="D152" s="16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8" t="s">
        <v>361</v>
      </c>
      <c r="B153" s="39" t="s">
        <v>66</v>
      </c>
      <c r="C153" s="39" t="s">
        <v>69</v>
      </c>
      <c r="D153" s="16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8" t="s">
        <v>362</v>
      </c>
      <c r="B154" s="39" t="s">
        <v>110</v>
      </c>
      <c r="C154" s="39" t="s">
        <v>75</v>
      </c>
      <c r="D154" s="16">
        <f>E151/E2</f>
        <v>0.4084749924963846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8" t="s">
        <v>363</v>
      </c>
      <c r="B155" s="39" t="s">
        <v>108</v>
      </c>
      <c r="C155" s="39" t="s">
        <v>69</v>
      </c>
      <c r="D155" s="16" t="s">
        <v>335</v>
      </c>
      <c r="E155" s="19">
        <v>524.66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8" t="s">
        <v>364</v>
      </c>
      <c r="B156" s="39" t="s">
        <v>109</v>
      </c>
      <c r="C156" s="39" t="s">
        <v>69</v>
      </c>
      <c r="D156" s="16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8" t="s">
        <v>365</v>
      </c>
      <c r="B157" s="39" t="s">
        <v>66</v>
      </c>
      <c r="C157" s="39" t="s">
        <v>69</v>
      </c>
      <c r="D157" s="16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8" t="s">
        <v>366</v>
      </c>
      <c r="B158" s="39" t="s">
        <v>110</v>
      </c>
      <c r="C158" s="39" t="s">
        <v>75</v>
      </c>
      <c r="D158" s="16">
        <f>E155/E2</f>
        <v>0.14315806706867854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8"/>
      <c r="B159" s="39" t="s">
        <v>108</v>
      </c>
      <c r="C159" s="39" t="s">
        <v>69</v>
      </c>
      <c r="D159" s="16" t="s">
        <v>377</v>
      </c>
      <c r="E159" s="19">
        <v>437.49</v>
      </c>
      <c r="F159" s="41" t="s">
        <v>376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8"/>
      <c r="B160" s="39" t="s">
        <v>109</v>
      </c>
      <c r="C160" s="39" t="s">
        <v>69</v>
      </c>
      <c r="D160" s="16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8"/>
      <c r="B161" s="39" t="s">
        <v>66</v>
      </c>
      <c r="C161" s="39" t="s">
        <v>69</v>
      </c>
      <c r="D161" s="16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8"/>
      <c r="B162" s="39" t="s">
        <v>110</v>
      </c>
      <c r="C162" s="39" t="s">
        <v>75</v>
      </c>
      <c r="D162" s="16">
        <v>3.64</v>
      </c>
      <c r="E162" s="19"/>
      <c r="F162" s="41" t="s">
        <v>379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8" t="s">
        <v>367</v>
      </c>
      <c r="B163" s="39" t="s">
        <v>108</v>
      </c>
      <c r="C163" s="39" t="s">
        <v>69</v>
      </c>
      <c r="D163" s="16" t="s">
        <v>332</v>
      </c>
      <c r="E163" s="19">
        <v>0</v>
      </c>
      <c r="F163" s="42">
        <v>0</v>
      </c>
      <c r="G163" s="43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8" t="s">
        <v>368</v>
      </c>
      <c r="B164" s="39" t="s">
        <v>109</v>
      </c>
      <c r="C164" s="39" t="s">
        <v>69</v>
      </c>
      <c r="D164" s="16" t="s">
        <v>27</v>
      </c>
      <c r="E164" s="19"/>
      <c r="F164" s="41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8" t="s">
        <v>369</v>
      </c>
      <c r="B165" s="39" t="s">
        <v>66</v>
      </c>
      <c r="C165" s="39" t="s">
        <v>69</v>
      </c>
      <c r="D165" s="16" t="s">
        <v>12</v>
      </c>
      <c r="E165" s="19"/>
      <c r="F165" s="41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8" t="s">
        <v>370</v>
      </c>
      <c r="B166" s="39" t="s">
        <v>110</v>
      </c>
      <c r="C166" s="39" t="s">
        <v>75</v>
      </c>
      <c r="D166" s="16">
        <v>0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5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8" t="s">
        <v>219</v>
      </c>
      <c r="B168" s="39" t="s">
        <v>107</v>
      </c>
      <c r="C168" s="39" t="s">
        <v>75</v>
      </c>
      <c r="D168" s="16">
        <f>E169+E173+E177+E181+E185+E189+E193+E197+E201+E205+E209</f>
        <v>88519.37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8" t="s">
        <v>220</v>
      </c>
      <c r="B169" s="39" t="s">
        <v>108</v>
      </c>
      <c r="C169" s="39" t="s">
        <v>69</v>
      </c>
      <c r="D169" s="16" t="s">
        <v>42</v>
      </c>
      <c r="E169" s="19">
        <v>2770.9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8" t="s">
        <v>221</v>
      </c>
      <c r="B170" s="39" t="s">
        <v>109</v>
      </c>
      <c r="C170" s="39" t="s">
        <v>69</v>
      </c>
      <c r="D170" s="16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8" t="s">
        <v>222</v>
      </c>
      <c r="B171" s="39" t="s">
        <v>66</v>
      </c>
      <c r="C171" s="39" t="s">
        <v>69</v>
      </c>
      <c r="D171" s="16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8" t="s">
        <v>223</v>
      </c>
      <c r="B172" s="39" t="s">
        <v>110</v>
      </c>
      <c r="C172" s="39" t="s">
        <v>75</v>
      </c>
      <c r="D172" s="16">
        <v>251.9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8"/>
      <c r="B173" s="39" t="s">
        <v>108</v>
      </c>
      <c r="C173" s="39" t="s">
        <v>69</v>
      </c>
      <c r="D173" s="16" t="s">
        <v>383</v>
      </c>
      <c r="E173" s="19">
        <v>7784.7</v>
      </c>
      <c r="F173" s="20">
        <v>2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8"/>
      <c r="B174" s="39" t="s">
        <v>109</v>
      </c>
      <c r="C174" s="39" t="s">
        <v>69</v>
      </c>
      <c r="D174" s="16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8"/>
      <c r="B175" s="39" t="s">
        <v>66</v>
      </c>
      <c r="C175" s="39" t="s">
        <v>69</v>
      </c>
      <c r="D175" s="16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8"/>
      <c r="B176" s="39" t="s">
        <v>110</v>
      </c>
      <c r="C176" s="39" t="s">
        <v>75</v>
      </c>
      <c r="D176" s="16">
        <v>353.85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8" t="s">
        <v>224</v>
      </c>
      <c r="B177" s="39" t="s">
        <v>108</v>
      </c>
      <c r="C177" s="39" t="s">
        <v>69</v>
      </c>
      <c r="D177" s="16" t="s">
        <v>44</v>
      </c>
      <c r="E177" s="19">
        <f>292.25+6129.83</f>
        <v>6422.08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8" t="s">
        <v>225</v>
      </c>
      <c r="B178" s="39" t="s">
        <v>109</v>
      </c>
      <c r="C178" s="39" t="s">
        <v>69</v>
      </c>
      <c r="D178" s="16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8" t="s">
        <v>226</v>
      </c>
      <c r="B179" s="39" t="s">
        <v>66</v>
      </c>
      <c r="C179" s="39" t="s">
        <v>69</v>
      </c>
      <c r="D179" s="16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8" t="s">
        <v>227</v>
      </c>
      <c r="B180" s="39" t="s">
        <v>110</v>
      </c>
      <c r="C180" s="39" t="s">
        <v>75</v>
      </c>
      <c r="D180" s="16">
        <f>E177/E2</f>
        <v>1.7523206635924582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8" t="s">
        <v>228</v>
      </c>
      <c r="B181" s="39" t="s">
        <v>108</v>
      </c>
      <c r="C181" s="39" t="s">
        <v>69</v>
      </c>
      <c r="D181" s="16" t="s">
        <v>45</v>
      </c>
      <c r="E181" s="19">
        <v>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8" t="s">
        <v>229</v>
      </c>
      <c r="B182" s="39" t="s">
        <v>109</v>
      </c>
      <c r="C182" s="39" t="s">
        <v>69</v>
      </c>
      <c r="D182" s="16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8" t="s">
        <v>230</v>
      </c>
      <c r="B183" s="39" t="s">
        <v>66</v>
      </c>
      <c r="C183" s="39" t="s">
        <v>69</v>
      </c>
      <c r="D183" s="16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8" t="s">
        <v>231</v>
      </c>
      <c r="B184" s="39" t="s">
        <v>110</v>
      </c>
      <c r="C184" s="39" t="s">
        <v>75</v>
      </c>
      <c r="D184" s="16">
        <f>E181/E2</f>
        <v>0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8" t="s">
        <v>232</v>
      </c>
      <c r="B185" s="39" t="s">
        <v>108</v>
      </c>
      <c r="C185" s="39" t="s">
        <v>69</v>
      </c>
      <c r="D185" s="16" t="s">
        <v>46</v>
      </c>
      <c r="E185" s="19">
        <f>676.68+519.28+7005.93+4533.6</f>
        <v>12735.49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8" t="s">
        <v>233</v>
      </c>
      <c r="B186" s="39" t="s">
        <v>109</v>
      </c>
      <c r="C186" s="39" t="s">
        <v>69</v>
      </c>
      <c r="D186" s="16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8" t="s">
        <v>234</v>
      </c>
      <c r="B187" s="39" t="s">
        <v>66</v>
      </c>
      <c r="C187" s="39" t="s">
        <v>69</v>
      </c>
      <c r="D187" s="16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8" t="s">
        <v>235</v>
      </c>
      <c r="B188" s="39" t="s">
        <v>110</v>
      </c>
      <c r="C188" s="39" t="s">
        <v>75</v>
      </c>
      <c r="D188" s="16">
        <f>E185/E2</f>
        <v>3.474989767797211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8" t="s">
        <v>236</v>
      </c>
      <c r="B189" s="39" t="s">
        <v>108</v>
      </c>
      <c r="C189" s="39" t="s">
        <v>69</v>
      </c>
      <c r="D189" s="16" t="s">
        <v>323</v>
      </c>
      <c r="E189" s="19">
        <f>508.52+99.42+826.95+1083.88</f>
        <v>2518.77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8" t="s">
        <v>237</v>
      </c>
      <c r="B190" s="39" t="s">
        <v>109</v>
      </c>
      <c r="C190" s="39" t="s">
        <v>69</v>
      </c>
      <c r="D190" s="16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8" t="s">
        <v>239</v>
      </c>
      <c r="B191" s="39" t="s">
        <v>66</v>
      </c>
      <c r="C191" s="39" t="s">
        <v>69</v>
      </c>
      <c r="D191" s="16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8" t="s">
        <v>240</v>
      </c>
      <c r="B192" s="39" t="s">
        <v>110</v>
      </c>
      <c r="C192" s="39" t="s">
        <v>75</v>
      </c>
      <c r="D192" s="16">
        <f>E189/E2</f>
        <v>0.687268411143551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8"/>
      <c r="B193" s="39" t="s">
        <v>108</v>
      </c>
      <c r="C193" s="39" t="s">
        <v>69</v>
      </c>
      <c r="D193" s="16" t="s">
        <v>382</v>
      </c>
      <c r="E193" s="19">
        <f>739.91+397.69+853.25+502.14</f>
        <v>2492.99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8"/>
      <c r="B194" s="39" t="s">
        <v>109</v>
      </c>
      <c r="C194" s="39" t="s">
        <v>69</v>
      </c>
      <c r="D194" s="16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8"/>
      <c r="B195" s="39" t="s">
        <v>66</v>
      </c>
      <c r="C195" s="39" t="s">
        <v>69</v>
      </c>
      <c r="D195" s="16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8"/>
      <c r="B196" s="39" t="s">
        <v>110</v>
      </c>
      <c r="C196" s="39" t="s">
        <v>75</v>
      </c>
      <c r="D196" s="16">
        <f>E193/E2</f>
        <v>0.6802341127998035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8" t="s">
        <v>241</v>
      </c>
      <c r="B197" s="39" t="s">
        <v>108</v>
      </c>
      <c r="C197" s="39" t="s">
        <v>69</v>
      </c>
      <c r="D197" s="16" t="s">
        <v>47</v>
      </c>
      <c r="E197" s="19">
        <f>10160.62+1635.88</f>
        <v>11796.5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8" t="s">
        <v>238</v>
      </c>
      <c r="B198" s="39" t="s">
        <v>109</v>
      </c>
      <c r="C198" s="39" t="s">
        <v>69</v>
      </c>
      <c r="D198" s="16" t="s">
        <v>27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8" t="s">
        <v>242</v>
      </c>
      <c r="B199" s="39" t="s">
        <v>66</v>
      </c>
      <c r="C199" s="39" t="s">
        <v>69</v>
      </c>
      <c r="D199" s="16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8" t="s">
        <v>243</v>
      </c>
      <c r="B200" s="39" t="s">
        <v>110</v>
      </c>
      <c r="C200" s="39" t="s">
        <v>75</v>
      </c>
      <c r="D200" s="16">
        <f>E197/E2</f>
        <v>3.218778138557669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8" t="s">
        <v>244</v>
      </c>
      <c r="B201" s="39" t="s">
        <v>108</v>
      </c>
      <c r="C201" s="39" t="s">
        <v>69</v>
      </c>
      <c r="D201" s="16" t="s">
        <v>48</v>
      </c>
      <c r="E201" s="19">
        <v>293.43</v>
      </c>
      <c r="F201" s="20" t="s">
        <v>333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8" t="s">
        <v>245</v>
      </c>
      <c r="B202" s="39" t="s">
        <v>109</v>
      </c>
      <c r="C202" s="39" t="s">
        <v>69</v>
      </c>
      <c r="D202" s="16" t="s">
        <v>27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8" t="s">
        <v>246</v>
      </c>
      <c r="B203" s="39" t="s">
        <v>66</v>
      </c>
      <c r="C203" s="39" t="s">
        <v>69</v>
      </c>
      <c r="D203" s="16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8" t="s">
        <v>247</v>
      </c>
      <c r="B204" s="39" t="s">
        <v>110</v>
      </c>
      <c r="C204" s="39" t="s">
        <v>75</v>
      </c>
      <c r="D204" s="16">
        <f>E201/E2</f>
        <v>0.08006494038036509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8" t="s">
        <v>248</v>
      </c>
      <c r="B205" s="39" t="s">
        <v>108</v>
      </c>
      <c r="C205" s="39" t="s">
        <v>69</v>
      </c>
      <c r="D205" s="16" t="s">
        <v>49</v>
      </c>
      <c r="E205" s="19">
        <f>7639.58+1471.75+9926.91+596.54+1653.89+1933.13+1731.65+773.54+921.56</f>
        <v>26648.550000000003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8" t="s">
        <v>249</v>
      </c>
      <c r="B206" s="39" t="s">
        <v>109</v>
      </c>
      <c r="C206" s="39" t="s">
        <v>69</v>
      </c>
      <c r="D206" s="16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8" t="s">
        <v>250</v>
      </c>
      <c r="B207" s="39" t="s">
        <v>66</v>
      </c>
      <c r="C207" s="39" t="s">
        <v>69</v>
      </c>
      <c r="D207" s="16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8" t="s">
        <v>251</v>
      </c>
      <c r="B208" s="39" t="s">
        <v>110</v>
      </c>
      <c r="C208" s="39" t="s">
        <v>75</v>
      </c>
      <c r="D208" s="16">
        <f>E205/E2</f>
        <v>7.271289803268848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8"/>
      <c r="B209" s="39" t="s">
        <v>108</v>
      </c>
      <c r="C209" s="39" t="s">
        <v>69</v>
      </c>
      <c r="D209" s="16" t="s">
        <v>378</v>
      </c>
      <c r="E209" s="19">
        <v>15055.96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8"/>
      <c r="B210" s="39" t="s">
        <v>109</v>
      </c>
      <c r="C210" s="39" t="s">
        <v>69</v>
      </c>
      <c r="D210" s="16" t="s">
        <v>27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8"/>
      <c r="B211" s="39" t="s">
        <v>66</v>
      </c>
      <c r="C211" s="39" t="s">
        <v>69</v>
      </c>
      <c r="D211" s="16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8"/>
      <c r="B212" s="39" t="s">
        <v>110</v>
      </c>
      <c r="C212" s="39" t="s">
        <v>75</v>
      </c>
      <c r="D212" s="16">
        <f>E209/E2</f>
        <v>4.108150290594559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286</v>
      </c>
      <c r="B213" s="34" t="s">
        <v>106</v>
      </c>
      <c r="C213" s="34" t="s">
        <v>69</v>
      </c>
      <c r="D213" s="35" t="s">
        <v>50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8" t="s">
        <v>252</v>
      </c>
      <c r="B214" s="39" t="s">
        <v>107</v>
      </c>
      <c r="C214" s="39" t="s">
        <v>75</v>
      </c>
      <c r="D214" s="16">
        <f>E215+E219+E223+E227+E231+E235+E239+E243+E247+E251</f>
        <v>27304.67</v>
      </c>
      <c r="E214" s="19"/>
      <c r="F214" s="4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8" t="s">
        <v>253</v>
      </c>
      <c r="B215" s="39" t="s">
        <v>108</v>
      </c>
      <c r="C215" s="39" t="s">
        <v>69</v>
      </c>
      <c r="D215" s="16" t="s">
        <v>385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8" t="s">
        <v>282</v>
      </c>
      <c r="B216" s="39" t="s">
        <v>109</v>
      </c>
      <c r="C216" s="39" t="s">
        <v>69</v>
      </c>
      <c r="D216" s="16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8" t="s">
        <v>254</v>
      </c>
      <c r="B217" s="39" t="s">
        <v>66</v>
      </c>
      <c r="C217" s="39" t="s">
        <v>69</v>
      </c>
      <c r="D217" s="16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8" t="s">
        <v>255</v>
      </c>
      <c r="B218" s="39" t="s">
        <v>110</v>
      </c>
      <c r="C218" s="39" t="s">
        <v>75</v>
      </c>
      <c r="D218" s="16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8" t="s">
        <v>256</v>
      </c>
      <c r="B219" s="39" t="s">
        <v>108</v>
      </c>
      <c r="C219" s="39" t="s">
        <v>69</v>
      </c>
      <c r="D219" s="16" t="s">
        <v>52</v>
      </c>
      <c r="E219" s="19">
        <v>5932.74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8" t="s">
        <v>257</v>
      </c>
      <c r="B220" s="39" t="s">
        <v>109</v>
      </c>
      <c r="C220" s="39" t="s">
        <v>69</v>
      </c>
      <c r="D220" s="16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8" t="s">
        <v>258</v>
      </c>
      <c r="B221" s="39" t="s">
        <v>66</v>
      </c>
      <c r="C221" s="39" t="s">
        <v>69</v>
      </c>
      <c r="D221" s="16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8" t="s">
        <v>259</v>
      </c>
      <c r="B222" s="39" t="s">
        <v>110</v>
      </c>
      <c r="C222" s="39" t="s">
        <v>75</v>
      </c>
      <c r="D222" s="16">
        <f>E219/E2</f>
        <v>1.618799967256951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8" t="s">
        <v>260</v>
      </c>
      <c r="B223" s="39" t="s">
        <v>108</v>
      </c>
      <c r="C223" s="39" t="s">
        <v>69</v>
      </c>
      <c r="D223" s="16" t="s">
        <v>51</v>
      </c>
      <c r="E223" s="19">
        <v>2722.76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8" t="s">
        <v>261</v>
      </c>
      <c r="B224" s="39" t="s">
        <v>109</v>
      </c>
      <c r="C224" s="39" t="s">
        <v>69</v>
      </c>
      <c r="D224" s="16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8" t="s">
        <v>262</v>
      </c>
      <c r="B225" s="39" t="s">
        <v>66</v>
      </c>
      <c r="C225" s="39" t="s">
        <v>69</v>
      </c>
      <c r="D225" s="16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8" t="s">
        <v>263</v>
      </c>
      <c r="B226" s="39" t="s">
        <v>110</v>
      </c>
      <c r="C226" s="39" t="s">
        <v>75</v>
      </c>
      <c r="D226" s="16">
        <f>E223/E2</f>
        <v>0.7429288657262135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8" t="s">
        <v>264</v>
      </c>
      <c r="B227" s="39" t="s">
        <v>108</v>
      </c>
      <c r="C227" s="39" t="s">
        <v>69</v>
      </c>
      <c r="D227" s="16" t="s">
        <v>287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8" t="s">
        <v>265</v>
      </c>
      <c r="B228" s="39" t="s">
        <v>109</v>
      </c>
      <c r="C228" s="39" t="s">
        <v>69</v>
      </c>
      <c r="D228" s="16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8" t="s">
        <v>266</v>
      </c>
      <c r="B229" s="39" t="s">
        <v>66</v>
      </c>
      <c r="C229" s="39" t="s">
        <v>69</v>
      </c>
      <c r="D229" s="16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8" t="s">
        <v>267</v>
      </c>
      <c r="B230" s="39" t="s">
        <v>110</v>
      </c>
      <c r="C230" s="39" t="s">
        <v>75</v>
      </c>
      <c r="D230" s="16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8" t="s">
        <v>268</v>
      </c>
      <c r="B231" s="39" t="s">
        <v>108</v>
      </c>
      <c r="C231" s="39" t="s">
        <v>69</v>
      </c>
      <c r="D231" s="16" t="s">
        <v>339</v>
      </c>
      <c r="E231" s="19">
        <f>2900.48</f>
        <v>2900.48</v>
      </c>
      <c r="F231" s="20" t="s">
        <v>380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8" t="s">
        <v>269</v>
      </c>
      <c r="B232" s="39" t="s">
        <v>109</v>
      </c>
      <c r="C232" s="39" t="s">
        <v>69</v>
      </c>
      <c r="D232" s="16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8" t="s">
        <v>270</v>
      </c>
      <c r="B233" s="39" t="s">
        <v>66</v>
      </c>
      <c r="C233" s="39" t="s">
        <v>69</v>
      </c>
      <c r="D233" s="16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8" t="s">
        <v>271</v>
      </c>
      <c r="B234" s="39" t="s">
        <v>110</v>
      </c>
      <c r="C234" s="39" t="s">
        <v>75</v>
      </c>
      <c r="D234" s="16">
        <f>E231/E2</f>
        <v>0.791421321182024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8" t="s">
        <v>272</v>
      </c>
      <c r="B235" s="39" t="s">
        <v>108</v>
      </c>
      <c r="C235" s="39" t="s">
        <v>69</v>
      </c>
      <c r="D235" s="16" t="s">
        <v>1</v>
      </c>
      <c r="E235" s="19">
        <v>8986.33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8" t="s">
        <v>273</v>
      </c>
      <c r="B236" s="39" t="s">
        <v>109</v>
      </c>
      <c r="C236" s="39" t="s">
        <v>69</v>
      </c>
      <c r="D236" s="16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8" t="s">
        <v>274</v>
      </c>
      <c r="B237" s="39" t="s">
        <v>66</v>
      </c>
      <c r="C237" s="39" t="s">
        <v>69</v>
      </c>
      <c r="D237" s="16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8" t="s">
        <v>275</v>
      </c>
      <c r="B238" s="39" t="s">
        <v>110</v>
      </c>
      <c r="C238" s="39" t="s">
        <v>75</v>
      </c>
      <c r="D238" s="16">
        <f>E235/E2</f>
        <v>2.451998690278043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8" t="s">
        <v>276</v>
      </c>
      <c r="B239" s="39" t="s">
        <v>108</v>
      </c>
      <c r="C239" s="39" t="s">
        <v>69</v>
      </c>
      <c r="D239" s="16" t="s">
        <v>0</v>
      </c>
      <c r="E239" s="19">
        <v>691.62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8" t="s">
        <v>277</v>
      </c>
      <c r="B240" s="39" t="s">
        <v>109</v>
      </c>
      <c r="C240" s="39" t="s">
        <v>69</v>
      </c>
      <c r="D240" s="16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8" t="s">
        <v>278</v>
      </c>
      <c r="B241" s="39" t="s">
        <v>66</v>
      </c>
      <c r="C241" s="39" t="s">
        <v>69</v>
      </c>
      <c r="D241" s="16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8" t="s">
        <v>279</v>
      </c>
      <c r="B242" s="39" t="s">
        <v>110</v>
      </c>
      <c r="C242" s="39" t="s">
        <v>75</v>
      </c>
      <c r="D242" s="16">
        <f>E239/E2</f>
        <v>0.18871456247100876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8" t="s">
        <v>281</v>
      </c>
      <c r="B243" s="39" t="s">
        <v>108</v>
      </c>
      <c r="C243" s="39" t="s">
        <v>69</v>
      </c>
      <c r="D243" s="16" t="s">
        <v>53</v>
      </c>
      <c r="E243" s="19">
        <f>882.35+249.8+2696.35</f>
        <v>3828.5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8" t="s">
        <v>283</v>
      </c>
      <c r="B244" s="39" t="s">
        <v>109</v>
      </c>
      <c r="C244" s="39" t="s">
        <v>69</v>
      </c>
      <c r="D244" s="16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8" t="s">
        <v>284</v>
      </c>
      <c r="B245" s="39" t="s">
        <v>66</v>
      </c>
      <c r="C245" s="39" t="s">
        <v>69</v>
      </c>
      <c r="D245" s="16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8" t="s">
        <v>285</v>
      </c>
      <c r="B246" s="39" t="s">
        <v>110</v>
      </c>
      <c r="C246" s="39" t="s">
        <v>75</v>
      </c>
      <c r="D246" s="16">
        <f>E243/E2</f>
        <v>1.0446396900324701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8" t="s">
        <v>288</v>
      </c>
      <c r="B247" s="39" t="s">
        <v>108</v>
      </c>
      <c r="C247" s="39" t="s">
        <v>69</v>
      </c>
      <c r="D247" s="16" t="s">
        <v>54</v>
      </c>
      <c r="E247" s="19">
        <v>2242.24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8" t="s">
        <v>289</v>
      </c>
      <c r="B248" s="39" t="s">
        <v>109</v>
      </c>
      <c r="C248" s="39" t="s">
        <v>69</v>
      </c>
      <c r="D248" s="16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8" t="s">
        <v>290</v>
      </c>
      <c r="B249" s="39" t="s">
        <v>66</v>
      </c>
      <c r="C249" s="39" t="s">
        <v>69</v>
      </c>
      <c r="D249" s="16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8" t="s">
        <v>291</v>
      </c>
      <c r="B250" s="39" t="s">
        <v>110</v>
      </c>
      <c r="C250" s="39" t="s">
        <v>75</v>
      </c>
      <c r="D250" s="16">
        <f>E247/E2</f>
        <v>0.6118147834865889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8" t="s">
        <v>371</v>
      </c>
      <c r="B251" s="39" t="s">
        <v>108</v>
      </c>
      <c r="C251" s="39" t="s">
        <v>69</v>
      </c>
      <c r="D251" s="16" t="s">
        <v>55</v>
      </c>
      <c r="E251" s="19">
        <v>0</v>
      </c>
      <c r="F251" s="20" t="s">
        <v>334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8" t="s">
        <v>372</v>
      </c>
      <c r="B252" s="39" t="s">
        <v>109</v>
      </c>
      <c r="C252" s="39" t="s">
        <v>69</v>
      </c>
      <c r="D252" s="16" t="s">
        <v>27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8" t="s">
        <v>373</v>
      </c>
      <c r="B253" s="39" t="s">
        <v>66</v>
      </c>
      <c r="C253" s="39" t="s">
        <v>69</v>
      </c>
      <c r="D253" s="16" t="s">
        <v>324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8" t="s">
        <v>374</v>
      </c>
      <c r="B254" s="39" t="s">
        <v>110</v>
      </c>
      <c r="C254" s="39" t="s">
        <v>75</v>
      </c>
      <c r="D254" s="16">
        <f>E251/E2</f>
        <v>0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8"/>
      <c r="B255" s="34" t="s">
        <v>280</v>
      </c>
      <c r="C255" s="39" t="s">
        <v>75</v>
      </c>
      <c r="D255" s="35">
        <f>SUM(D90,D28,D34,D60,D66,D72,D78,D84,D100,D110,D168,D214)</f>
        <v>507830.77999999997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10" customFormat="1" ht="15.75">
      <c r="A256" s="46" t="s">
        <v>292</v>
      </c>
      <c r="B256" s="46"/>
      <c r="C256" s="46"/>
      <c r="D256" s="46"/>
      <c r="E256" s="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s="10" customFormat="1" ht="15.75">
      <c r="A257" s="13" t="s">
        <v>293</v>
      </c>
      <c r="B257" s="14" t="s">
        <v>294</v>
      </c>
      <c r="C257" s="14" t="s">
        <v>295</v>
      </c>
      <c r="D257" s="15">
        <v>2</v>
      </c>
      <c r="E257" s="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s="10" customFormat="1" ht="15.75">
      <c r="A258" s="13" t="s">
        <v>296</v>
      </c>
      <c r="B258" s="14" t="s">
        <v>297</v>
      </c>
      <c r="C258" s="14" t="s">
        <v>295</v>
      </c>
      <c r="D258" s="15">
        <v>2</v>
      </c>
      <c r="E258" s="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s="10" customFormat="1" ht="31.5">
      <c r="A259" s="13" t="s">
        <v>298</v>
      </c>
      <c r="B259" s="14" t="s">
        <v>299</v>
      </c>
      <c r="C259" s="14" t="s">
        <v>295</v>
      </c>
      <c r="D259" s="15">
        <v>0</v>
      </c>
      <c r="E259" s="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s="10" customFormat="1" ht="15.75">
      <c r="A260" s="13" t="s">
        <v>300</v>
      </c>
      <c r="B260" s="14" t="s">
        <v>301</v>
      </c>
      <c r="C260" s="14" t="s">
        <v>75</v>
      </c>
      <c r="D260" s="15">
        <v>-38725</v>
      </c>
      <c r="E260" s="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s="10" customFormat="1" ht="15.75">
      <c r="A261" s="46" t="s">
        <v>302</v>
      </c>
      <c r="B261" s="46"/>
      <c r="C261" s="46"/>
      <c r="D261" s="46"/>
      <c r="E261" s="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s="10" customFormat="1" ht="15.75">
      <c r="A262" s="13" t="s">
        <v>303</v>
      </c>
      <c r="B262" s="14" t="s">
        <v>74</v>
      </c>
      <c r="C262" s="14" t="s">
        <v>75</v>
      </c>
      <c r="D262" s="15">
        <v>0</v>
      </c>
      <c r="E262" s="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s="10" customFormat="1" ht="31.5">
      <c r="A263" s="13" t="s">
        <v>304</v>
      </c>
      <c r="B263" s="14" t="s">
        <v>76</v>
      </c>
      <c r="C263" s="14" t="s">
        <v>75</v>
      </c>
      <c r="D263" s="15">
        <v>0</v>
      </c>
      <c r="E263" s="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s="10" customFormat="1" ht="15.75">
      <c r="A264" s="13" t="s">
        <v>305</v>
      </c>
      <c r="B264" s="14" t="s">
        <v>78</v>
      </c>
      <c r="C264" s="14" t="s">
        <v>75</v>
      </c>
      <c r="D264" s="15">
        <v>0</v>
      </c>
      <c r="E264" s="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s="10" customFormat="1" ht="15.75">
      <c r="A265" s="13" t="s">
        <v>306</v>
      </c>
      <c r="B265" s="14" t="s">
        <v>101</v>
      </c>
      <c r="C265" s="14" t="s">
        <v>75</v>
      </c>
      <c r="D265" s="15">
        <v>0</v>
      </c>
      <c r="E265" s="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s="10" customFormat="1" ht="31.5">
      <c r="A266" s="13" t="s">
        <v>307</v>
      </c>
      <c r="B266" s="14" t="s">
        <v>308</v>
      </c>
      <c r="C266" s="14" t="s">
        <v>75</v>
      </c>
      <c r="D266" s="15">
        <v>0</v>
      </c>
      <c r="E266" s="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s="10" customFormat="1" ht="15.75">
      <c r="A267" s="13" t="s">
        <v>309</v>
      </c>
      <c r="B267" s="14" t="s">
        <v>103</v>
      </c>
      <c r="C267" s="14" t="s">
        <v>75</v>
      </c>
      <c r="D267" s="15">
        <v>0</v>
      </c>
      <c r="E267" s="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s="10" customFormat="1" ht="15.75">
      <c r="A268" s="46" t="s">
        <v>310</v>
      </c>
      <c r="B268" s="46"/>
      <c r="C268" s="46"/>
      <c r="D268" s="46"/>
      <c r="E268" s="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s="10" customFormat="1" ht="15.75">
      <c r="A269" s="13" t="s">
        <v>311</v>
      </c>
      <c r="B269" s="14" t="s">
        <v>294</v>
      </c>
      <c r="C269" s="14" t="s">
        <v>295</v>
      </c>
      <c r="D269" s="15">
        <v>0</v>
      </c>
      <c r="E269" s="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s="10" customFormat="1" ht="15.75">
      <c r="A270" s="13" t="s">
        <v>312</v>
      </c>
      <c r="B270" s="14" t="s">
        <v>297</v>
      </c>
      <c r="C270" s="14" t="s">
        <v>295</v>
      </c>
      <c r="D270" s="15">
        <v>0</v>
      </c>
      <c r="E270" s="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s="10" customFormat="1" ht="15.75">
      <c r="A271" s="13" t="s">
        <v>313</v>
      </c>
      <c r="B271" s="14" t="s">
        <v>314</v>
      </c>
      <c r="C271" s="14" t="s">
        <v>295</v>
      </c>
      <c r="D271" s="15">
        <v>0</v>
      </c>
      <c r="E271" s="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s="10" customFormat="1" ht="15.75">
      <c r="A272" s="13" t="s">
        <v>315</v>
      </c>
      <c r="B272" s="14" t="s">
        <v>301</v>
      </c>
      <c r="C272" s="14" t="s">
        <v>75</v>
      </c>
      <c r="D272" s="15">
        <v>0</v>
      </c>
      <c r="E272" s="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s="10" customFormat="1" ht="15.75">
      <c r="A273" s="46" t="s">
        <v>316</v>
      </c>
      <c r="B273" s="46"/>
      <c r="C273" s="46"/>
      <c r="D273" s="46"/>
      <c r="E273" s="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s="10" customFormat="1" ht="15.75">
      <c r="A274" s="13" t="s">
        <v>317</v>
      </c>
      <c r="B274" s="14" t="s">
        <v>318</v>
      </c>
      <c r="C274" s="14" t="s">
        <v>295</v>
      </c>
      <c r="D274" s="15">
        <v>0</v>
      </c>
      <c r="E274" s="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s="10" customFormat="1" ht="15.75">
      <c r="A275" s="13" t="s">
        <v>319</v>
      </c>
      <c r="B275" s="14" t="s">
        <v>320</v>
      </c>
      <c r="C275" s="14" t="s">
        <v>295</v>
      </c>
      <c r="D275" s="15">
        <v>0</v>
      </c>
      <c r="E275" s="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s="10" customFormat="1" ht="31.5">
      <c r="A276" s="13" t="s">
        <v>321</v>
      </c>
      <c r="B276" s="14" t="s">
        <v>322</v>
      </c>
      <c r="C276" s="14" t="s">
        <v>75</v>
      </c>
      <c r="D276" s="15">
        <v>0</v>
      </c>
      <c r="E276" s="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2017-03-31T05:21:18Z</cp:lastPrinted>
  <dcterms:created xsi:type="dcterms:W3CDTF">2010-07-19T21:32:50Z</dcterms:created>
  <dcterms:modified xsi:type="dcterms:W3CDTF">2017-04-06T07:25:00Z</dcterms:modified>
  <cp:category/>
  <cp:version/>
  <cp:contentType/>
  <cp:contentStatus/>
</cp:coreProperties>
</file>