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Лист1!$A$1:$D$318</definedName>
  </definedNames>
  <calcPr calcId="125725"/>
</workbook>
</file>

<file path=xl/calcChain.xml><?xml version="1.0" encoding="utf-8"?>
<calcChain xmlns="http://schemas.openxmlformats.org/spreadsheetml/2006/main">
  <c r="D206" i="1"/>
  <c r="D214"/>
  <c r="E212"/>
  <c r="D210"/>
  <c r="E208"/>
  <c r="E25" l="1"/>
  <c r="D96"/>
  <c r="D92"/>
  <c r="D70" l="1"/>
  <c r="D66"/>
  <c r="D108"/>
  <c r="D104"/>
  <c r="D100"/>
  <c r="D90"/>
  <c r="D86"/>
  <c r="D82"/>
  <c r="D78"/>
  <c r="D74"/>
  <c r="D110"/>
  <c r="E277"/>
  <c r="D264"/>
  <c r="E243"/>
  <c r="E235"/>
  <c r="E231"/>
  <c r="D234" s="1"/>
  <c r="E227"/>
  <c r="E223"/>
  <c r="D15" l="1"/>
  <c r="D14"/>
  <c r="D13"/>
  <c r="D138" l="1"/>
  <c r="D120" l="1"/>
  <c r="D292"/>
  <c r="D288"/>
  <c r="D284"/>
  <c r="D280"/>
  <c r="D276"/>
  <c r="D272"/>
  <c r="D260"/>
  <c r="D250"/>
  <c r="D246"/>
  <c r="D242"/>
  <c r="D238"/>
  <c r="D230"/>
  <c r="D226"/>
  <c r="D222"/>
  <c r="D218"/>
  <c r="D204"/>
  <c r="D196"/>
  <c r="D192"/>
  <c r="D188"/>
  <c r="D184"/>
  <c r="D180"/>
  <c r="D176"/>
  <c r="D172"/>
  <c r="D168"/>
  <c r="D164"/>
  <c r="D160"/>
  <c r="D156"/>
  <c r="D152"/>
  <c r="D148"/>
  <c r="F143"/>
  <c r="D146" s="1"/>
  <c r="D136"/>
  <c r="D132"/>
  <c r="D128"/>
  <c r="D126"/>
  <c r="D122"/>
  <c r="D114"/>
  <c r="D64"/>
  <c r="D60"/>
  <c r="D58"/>
  <c r="D54"/>
  <c r="D50"/>
  <c r="D46"/>
  <c r="D42"/>
  <c r="D38"/>
  <c r="D34"/>
  <c r="D32"/>
  <c r="D28"/>
  <c r="D293" s="1"/>
  <c r="D22"/>
  <c r="D17"/>
  <c r="D12" l="1"/>
  <c r="D25" s="1"/>
  <c r="D252"/>
</calcChain>
</file>

<file path=xl/sharedStrings.xml><?xml version="1.0" encoding="utf-8"?>
<sst xmlns="http://schemas.openxmlformats.org/spreadsheetml/2006/main" count="1109" uniqueCount="402">
  <si>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</si>
  <si>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</si>
  <si>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</si>
  <si>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</si>
  <si>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</si>
  <si>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</si>
  <si>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</si>
  <si>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</si>
  <si>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</si>
  <si>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</si>
  <si>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</si>
  <si>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</si>
  <si>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</si>
  <si>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</si>
  <si>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</si>
  <si>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</si>
  <si>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</si>
  <si>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</si>
  <si>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</si>
  <si>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</si>
  <si>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</si>
  <si>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</si>
  <si>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</si>
  <si>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</si>
  <si>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</si>
  <si>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</si>
  <si>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</si>
  <si>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</si>
  <si>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</si>
  <si>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</si>
  <si>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</si>
  <si>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</si>
  <si>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</si>
  <si>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</si>
  <si>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</si>
  <si>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</si>
  <si>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</si>
  <si>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</si>
  <si>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</si>
  <si>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</si>
  <si>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</si>
  <si>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</si>
  <si>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</si>
  <si>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</si>
  <si>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</si>
  <si>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</si>
  <si>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</si>
  <si>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</si>
  <si>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</si>
  <si>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</si>
  <si>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</si>
  <si>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</si>
  <si>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</si>
  <si>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</si>
  <si>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</si>
  <si>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</si>
  <si>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</si>
  <si>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</si>
  <si>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</si>
  <si>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</si>
  <si>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</si>
  <si>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</si>
  <si>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</si>
  <si>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</si>
  <si>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</si>
  <si>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</si>
  <si>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</si>
  <si>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</si>
  <si>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</si>
  <si>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</si>
  <si>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</si>
  <si>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</si>
  <si>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</si>
  <si>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</si>
  <si>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</si>
  <si>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</si>
  <si>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</si>
  <si>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</si>
  <si>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</si>
  <si>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</si>
  <si>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</si>
  <si>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</si>
  <si>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</si>
  <si>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</si>
  <si>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</si>
  <si>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</si>
  <si>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</si>
  <si>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</si>
  <si>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</si>
  <si>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</si>
  <si>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</si>
  <si>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</si>
  <si>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</si>
  <si>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</si>
  <si>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</si>
  <si>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</si>
  <si>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</si>
  <si>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</si>
  <si>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</si>
  <si>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</si>
  <si>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</si>
  <si>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</si>
  <si>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</si>
  <si>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</si>
  <si>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</si>
  <si>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</si>
  <si>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</si>
  <si>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</si>
  <si>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</si>
  <si>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</si>
  <si>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</si>
  <si>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</si>
  <si>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</si>
  <si>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</si>
  <si>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</si>
  <si>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</si>
  <si>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</si>
  <si>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</si>
  <si>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</si>
  <si>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</si>
  <si>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</si>
  <si>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</si>
  <si>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</si>
  <si>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</si>
  <si>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</si>
  <si>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</si>
  <si>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</si>
  <si>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</si>
  <si>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</si>
  <si>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</si>
  <si>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</si>
  <si>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</si>
  <si>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</si>
  <si>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</si>
  <si>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</si>
  <si>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</si>
  <si>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</si>
  <si>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</si>
  <si>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</si>
  <si>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</si>
  <si>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</si>
  <si>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</si>
  <si>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</si>
  <si>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</si>
  <si>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</si>
  <si>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</si>
  <si>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</si>
  <si>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</si>
  <si>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</si>
  <si>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</si>
  <si>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</si>
  <si>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</si>
  <si>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</si>
  <si>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</si>
  <si>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</si>
  <si>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</si>
  <si>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</si>
  <si>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</si>
  <si>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</si>
  <si>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</si>
  <si>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</si>
  <si>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</si>
  <si>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</si>
  <si>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</si>
  <si>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</si>
  <si>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</si>
  <si>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</si>
  <si>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</si>
  <si>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</si>
  <si>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</si>
  <si>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</si>
  <si>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</si>
  <si>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</si>
  <si>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</si>
  <si>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</si>
  <si>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</si>
  <si>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</si>
  <si>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</si>
  <si>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</si>
  <si>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</si>
  <si>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</si>
  <si>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</si>
  <si>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</si>
  <si>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</si>
  <si>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</si>
  <si>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</si>
  <si>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</si>
  <si>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</si>
  <si>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</si>
  <si>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</si>
  <si>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</si>
  <si>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</si>
  <si>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</si>
  <si>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</si>
  <si>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</si>
  <si>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</si>
  <si>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</si>
  <si>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</si>
  <si>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</si>
  <si>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</si>
  <si>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</si>
  <si>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</si>
  <si>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</si>
  <si>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</si>
  <si>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</si>
  <si>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</si>
  <si>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</si>
  <si>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</si>
  <si>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</si>
  <si>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</si>
  <si>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</si>
  <si>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</si>
  <si>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</si>
  <si>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</si>
  <si>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</si>
  <si>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</si>
  <si>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</si>
  <si>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</si>
  <si>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</si>
  <si>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</si>
  <si>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</si>
  <si>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</si>
  <si>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</si>
  <si>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</si>
  <si>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</si>
  <si>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</si>
  <si>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</si>
  <si>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</si>
  <si>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</si>
  <si>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</si>
  <si>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</si>
  <si>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</si>
  <si>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</si>
  <si>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</si>
  <si>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</si>
  <si>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</si>
  <si>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</si>
  <si>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</si>
  <si>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</si>
  <si>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</si>
  <si>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</si>
  <si>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</si>
  <si>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</si>
  <si>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</si>
  <si>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</si>
  <si>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</si>
  <si>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м3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</si>
  <si>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</si>
  <si>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</si>
  <si>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</si>
  <si>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</si>
  <si>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</si>
  <si>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</si>
  <si>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</si>
  <si>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</si>
  <si>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</si>
  <si>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</si>
  <si>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Ремонт и обслуживание кол.приборов учёта тепловой энергии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</si>
  <si>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</si>
  <si>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</si>
  <si>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</si>
  <si>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</si>
  <si>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</si>
  <si>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</si>
  <si>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</si>
  <si>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</si>
  <si>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</si>
  <si>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</si>
  <si>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</si>
  <si>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</si>
  <si>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</si>
  <si>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</si>
  <si>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</si>
  <si>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</si>
  <si>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</si>
  <si>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</si>
  <si>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</si>
  <si>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</si>
  <si>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</si>
  <si>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</si>
  <si>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</si>
  <si>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</si>
  <si>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</si>
  <si>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</si>
  <si>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</si>
  <si>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</si>
  <si>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</si>
  <si>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</si>
  <si>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</si>
  <si>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</si>
  <si>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</si>
  <si>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</si>
  <si>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</si>
  <si>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</si>
  <si>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</si>
  <si>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</si>
  <si>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</si>
  <si>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</si>
  <si>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</si>
  <si>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</si>
  <si>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</si>
  <si>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</si>
  <si>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</si>
  <si>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</si>
  <si>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</si>
  <si>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</si>
  <si>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</si>
  <si>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</si>
  <si>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</si>
  <si>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</si>
  <si>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</si>
  <si>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</si>
  <si>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</si>
  <si>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</si>
  <si>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</si>
  <si>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</si>
  <si>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</si>
  <si>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</si>
  <si>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</si>
  <si>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</si>
  <si>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</si>
  <si>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</si>
  <si>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</si>
  <si>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</si>
  <si>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</si>
  <si>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</si>
  <si>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</si>
  <si>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</si>
  <si>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</si>
  <si>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</si>
  <si>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</si>
  <si>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</si>
  <si>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</si>
  <si>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</si>
  <si>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</si>
  <si>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</si>
  <si>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</si>
  <si>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</si>
  <si>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</si>
  <si>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</si>
  <si>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</si>
  <si>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</si>
  <si>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</si>
  <si>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</si>
  <si>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</si>
  <si>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</si>
  <si>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</si>
  <si>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</si>
  <si>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</si>
  <si>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</si>
  <si>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</si>
  <si>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</si>
  <si>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</si>
  <si>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</si>
  <si>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</si>
  <si>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</si>
  <si>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</si>
  <si>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</si>
  <si>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</si>
  <si>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</si>
  <si>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</si>
  <si>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</si>
  <si>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</si>
  <si>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</si>
  <si>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</si>
  <si>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</si>
  <si>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</si>
  <si>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</si>
  <si>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</si>
  <si>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</si>
  <si>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</si>
  <si>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</si>
  <si>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</si>
  <si>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</si>
  <si>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</si>
  <si>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</si>
  <si>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</si>
  <si>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</si>
  <si>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</si>
  <si>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</si>
  <si>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</si>
  <si>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</si>
  <si>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</si>
  <si>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</si>
  <si>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№31 ул. Ленина                           в  г. Липецке</t>
  </si>
  <si>
    <t>Ремонт внутридомовых сетей горячего водоснабжения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</si>
  <si>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</si>
  <si>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</si>
  <si>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</si>
  <si>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</si>
  <si>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</si>
  <si>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</si>
  <si>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Ремонт мусоропроводных карманов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</si>
  <si>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</si>
  <si>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</si>
  <si>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</si>
  <si>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</si>
  <si>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</si>
  <si>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раз</t>
  </si>
  <si>
    <t>1 шт.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</si>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</sst>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GN123">
            <v>10263.674483999999</v>
          </cell>
          <cell r="GX123">
            <v>340007.92801668006</v>
          </cell>
        </row>
        <row r="124">
          <cell r="GX124">
            <v>463445.7198285599</v>
          </cell>
        </row>
        <row r="125">
          <cell r="GX125">
            <v>57104.473271999996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view="pageBreakPreview" topLeftCell="A280" zoomScale="60" zoomScaleNormal="90" workbookViewId="0">
      <selection activeCell="A318" sqref="A318:XFD318"/>
    </sheetView>
  </sheetViews>
  <sheetFormatPr defaultRowHeight="15.7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>
      <c r="E1" s="2" t="s">
        <v>0</v>
      </c>
    </row>
    <row r="2" spans="1:22" s="5" customFormat="1" ht="33.75" customHeight="1">
      <c r="A2" s="41" t="s">
        <v>384</v>
      </c>
      <c r="B2" s="41"/>
      <c r="C2" s="41"/>
      <c r="D2" s="41"/>
      <c r="E2" s="2">
        <v>3883.39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>
      <c r="A4" s="6" t="s">
        <v>1</v>
      </c>
      <c r="B4" s="7" t="s">
        <v>2</v>
      </c>
      <c r="C4" s="7" t="s">
        <v>3</v>
      </c>
      <c r="D4" s="7" t="s">
        <v>4</v>
      </c>
    </row>
    <row r="5" spans="1:22">
      <c r="A5" s="6" t="s">
        <v>5</v>
      </c>
      <c r="B5" s="7" t="s">
        <v>6</v>
      </c>
      <c r="C5" s="7" t="s">
        <v>7</v>
      </c>
      <c r="D5" s="8" t="s">
        <v>8</v>
      </c>
    </row>
    <row r="6" spans="1:22">
      <c r="A6" s="6" t="s">
        <v>9</v>
      </c>
      <c r="B6" s="7" t="s">
        <v>10</v>
      </c>
      <c r="C6" s="7" t="s">
        <v>7</v>
      </c>
      <c r="D6" s="8" t="s">
        <v>11</v>
      </c>
    </row>
    <row r="7" spans="1:22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>
      <c r="A8" s="42" t="s">
        <v>15</v>
      </c>
      <c r="B8" s="42"/>
      <c r="C8" s="42"/>
      <c r="D8" s="42"/>
    </row>
    <row r="9" spans="1:22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>
      <c r="A10" s="6" t="s">
        <v>20</v>
      </c>
      <c r="B10" s="7" t="s">
        <v>21</v>
      </c>
      <c r="C10" s="7" t="s">
        <v>18</v>
      </c>
      <c r="D10" s="7">
        <v>1.31</v>
      </c>
      <c r="E10" s="2" t="s">
        <v>19</v>
      </c>
    </row>
    <row r="11" spans="1:22">
      <c r="A11" s="6" t="s">
        <v>22</v>
      </c>
      <c r="B11" s="7" t="s">
        <v>23</v>
      </c>
      <c r="C11" s="7" t="s">
        <v>18</v>
      </c>
      <c r="D11" s="7">
        <v>235145.8</v>
      </c>
      <c r="E11" s="2" t="s">
        <v>19</v>
      </c>
    </row>
    <row r="12" spans="1:22" ht="31.5">
      <c r="A12" s="6" t="s">
        <v>24</v>
      </c>
      <c r="B12" s="7" t="s">
        <v>25</v>
      </c>
      <c r="C12" s="7" t="s">
        <v>18</v>
      </c>
      <c r="D12" s="9">
        <f>D13+D14+D15</f>
        <v>860558.12111723993</v>
      </c>
      <c r="E12" s="2" t="s">
        <v>26</v>
      </c>
    </row>
    <row r="13" spans="1:22">
      <c r="A13" s="6" t="s">
        <v>27</v>
      </c>
      <c r="B13" s="10" t="s">
        <v>28</v>
      </c>
      <c r="C13" s="7" t="s">
        <v>18</v>
      </c>
      <c r="D13" s="9">
        <f>'[1]гук(2016)'!$GX$124</f>
        <v>463445.7198285599</v>
      </c>
      <c r="E13" s="2" t="s">
        <v>26</v>
      </c>
    </row>
    <row r="14" spans="1:22">
      <c r="A14" s="6" t="s">
        <v>29</v>
      </c>
      <c r="B14" s="10" t="s">
        <v>30</v>
      </c>
      <c r="C14" s="7" t="s">
        <v>18</v>
      </c>
      <c r="D14" s="9">
        <f>'[1]гук(2016)'!$GX$123</f>
        <v>340007.92801668006</v>
      </c>
      <c r="E14" s="2" t="s">
        <v>26</v>
      </c>
    </row>
    <row r="15" spans="1:22">
      <c r="A15" s="6" t="s">
        <v>31</v>
      </c>
      <c r="B15" s="10" t="s">
        <v>32</v>
      </c>
      <c r="C15" s="7" t="s">
        <v>18</v>
      </c>
      <c r="D15" s="9">
        <f>'[1]гук(2016)'!$GX$125</f>
        <v>57104.473271999996</v>
      </c>
      <c r="E15" s="2" t="s">
        <v>26</v>
      </c>
    </row>
    <row r="16" spans="1:22">
      <c r="A16" s="10" t="s">
        <v>33</v>
      </c>
      <c r="B16" s="10" t="s">
        <v>34</v>
      </c>
      <c r="C16" s="10" t="s">
        <v>18</v>
      </c>
      <c r="D16" s="10">
        <v>743113.47</v>
      </c>
      <c r="E16" s="2" t="s">
        <v>19</v>
      </c>
    </row>
    <row r="17" spans="1:22" ht="31.5">
      <c r="A17" s="10" t="s">
        <v>35</v>
      </c>
      <c r="B17" s="10" t="s">
        <v>36</v>
      </c>
      <c r="C17" s="10" t="s">
        <v>18</v>
      </c>
      <c r="D17" s="10">
        <f>D16</f>
        <v>743113.47</v>
      </c>
      <c r="E17" s="2" t="s">
        <v>19</v>
      </c>
    </row>
    <row r="18" spans="1:22" ht="31.5">
      <c r="A18" s="10" t="s">
        <v>37</v>
      </c>
      <c r="B18" s="10" t="s">
        <v>38</v>
      </c>
      <c r="C18" s="10" t="s">
        <v>18</v>
      </c>
      <c r="D18" s="10">
        <v>0</v>
      </c>
    </row>
    <row r="19" spans="1:22">
      <c r="A19" s="10" t="s">
        <v>39</v>
      </c>
      <c r="B19" s="10" t="s">
        <v>40</v>
      </c>
      <c r="C19" s="10" t="s">
        <v>18</v>
      </c>
      <c r="D19" s="10">
        <v>0</v>
      </c>
    </row>
    <row r="20" spans="1:22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>
      <c r="A22" s="10" t="s">
        <v>45</v>
      </c>
      <c r="B22" s="10" t="s">
        <v>46</v>
      </c>
      <c r="C22" s="10" t="s">
        <v>18</v>
      </c>
      <c r="D22" s="10">
        <f>D16+D10</f>
        <v>743114.78</v>
      </c>
      <c r="E22" s="2" t="s">
        <v>19</v>
      </c>
    </row>
    <row r="23" spans="1:22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>
      <c r="A24" s="10" t="s">
        <v>49</v>
      </c>
      <c r="B24" s="10" t="s">
        <v>50</v>
      </c>
      <c r="C24" s="10" t="s">
        <v>18</v>
      </c>
      <c r="D24" s="10">
        <v>0.62</v>
      </c>
      <c r="E24" s="2" t="s">
        <v>19</v>
      </c>
    </row>
    <row r="25" spans="1:22">
      <c r="A25" s="10" t="s">
        <v>51</v>
      </c>
      <c r="B25" s="10" t="s">
        <v>52</v>
      </c>
      <c r="C25" s="10" t="s">
        <v>18</v>
      </c>
      <c r="D25" s="11">
        <f>E25</f>
        <v>331404.9011172399</v>
      </c>
      <c r="E25" s="45">
        <f>D12-(D16+D10)+D298-D24+D11</f>
        <v>331404.9011172399</v>
      </c>
    </row>
    <row r="26" spans="1:22" s="13" customFormat="1" ht="35.25" customHeight="1">
      <c r="A26" s="43" t="s">
        <v>53</v>
      </c>
      <c r="B26" s="43"/>
      <c r="C26" s="43"/>
      <c r="D26" s="4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>
      <c r="A28" s="19" t="s">
        <v>57</v>
      </c>
      <c r="B28" s="20" t="s">
        <v>58</v>
      </c>
      <c r="C28" s="20" t="s">
        <v>18</v>
      </c>
      <c r="D28" s="20">
        <f>E28</f>
        <v>44666.75</v>
      </c>
      <c r="E28" s="16">
        <v>44666.75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>
      <c r="A32" s="19" t="s">
        <v>67</v>
      </c>
      <c r="B32" s="20" t="s">
        <v>68</v>
      </c>
      <c r="C32" s="20" t="s">
        <v>18</v>
      </c>
      <c r="D32" s="22">
        <f>E28/E2</f>
        <v>11.50199954163759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>
      <c r="A34" s="27" t="s">
        <v>72</v>
      </c>
      <c r="B34" s="8" t="s">
        <v>58</v>
      </c>
      <c r="C34" s="8" t="s">
        <v>18</v>
      </c>
      <c r="D34" s="28">
        <f>E35+E39+E43+E47+E51+E55</f>
        <v>69628.989999999991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>
      <c r="A35" s="27" t="s">
        <v>73</v>
      </c>
      <c r="B35" s="8" t="s">
        <v>60</v>
      </c>
      <c r="C35" s="8" t="s">
        <v>7</v>
      </c>
      <c r="D35" s="8" t="s">
        <v>74</v>
      </c>
      <c r="E35" s="12">
        <v>1626.36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>
      <c r="A38" s="27" t="s">
        <v>78</v>
      </c>
      <c r="B38" s="8" t="s">
        <v>68</v>
      </c>
      <c r="C38" s="8" t="s">
        <v>18</v>
      </c>
      <c r="D38" s="29">
        <f>E35/E2</f>
        <v>0.41879903898398047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>
      <c r="A39" s="27" t="s">
        <v>79</v>
      </c>
      <c r="B39" s="8" t="s">
        <v>60</v>
      </c>
      <c r="C39" s="8" t="s">
        <v>7</v>
      </c>
      <c r="D39" s="8" t="s">
        <v>80</v>
      </c>
      <c r="E39" s="12">
        <v>1784.81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>
      <c r="A42" s="27" t="s">
        <v>84</v>
      </c>
      <c r="B42" s="8" t="s">
        <v>68</v>
      </c>
      <c r="C42" s="8" t="s">
        <v>18</v>
      </c>
      <c r="D42" s="29">
        <f>E39/E2</f>
        <v>0.45960101869758124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>
      <c r="A43" s="27" t="s">
        <v>85</v>
      </c>
      <c r="B43" s="8" t="s">
        <v>60</v>
      </c>
      <c r="C43" s="8" t="s">
        <v>7</v>
      </c>
      <c r="D43" s="8" t="s">
        <v>86</v>
      </c>
      <c r="E43" s="12">
        <v>33395.99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>
      <c r="A46" s="27" t="s">
        <v>90</v>
      </c>
      <c r="B46" s="8" t="s">
        <v>68</v>
      </c>
      <c r="C46" s="8" t="s">
        <v>18</v>
      </c>
      <c r="D46" s="28">
        <f>E43/E2</f>
        <v>8.5997002618845908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>
      <c r="A47" s="27" t="s">
        <v>91</v>
      </c>
      <c r="B47" s="8" t="s">
        <v>60</v>
      </c>
      <c r="C47" s="8" t="s">
        <v>7</v>
      </c>
      <c r="D47" s="8" t="s">
        <v>92</v>
      </c>
      <c r="E47" s="12">
        <v>32821.83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>
      <c r="A50" s="27" t="s">
        <v>96</v>
      </c>
      <c r="B50" s="8" t="s">
        <v>68</v>
      </c>
      <c r="C50" s="8" t="s">
        <v>18</v>
      </c>
      <c r="D50" s="29">
        <f>E47/E2</f>
        <v>8.4518500588403445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>
      <c r="A60" s="27" t="s">
        <v>110</v>
      </c>
      <c r="B60" s="8" t="s">
        <v>58</v>
      </c>
      <c r="C60" s="8" t="s">
        <v>18</v>
      </c>
      <c r="D60" s="8">
        <f>E60</f>
        <v>37089.480000000003</v>
      </c>
      <c r="E60" s="39">
        <v>37089.480000000003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>
      <c r="A64" s="27" t="s">
        <v>116</v>
      </c>
      <c r="B64" s="8" t="s">
        <v>68</v>
      </c>
      <c r="C64" s="8" t="s">
        <v>18</v>
      </c>
      <c r="D64" s="30">
        <f>E60/E2</f>
        <v>9.5507996879015504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13" customFormat="1" ht="31.5">
      <c r="A65" s="27"/>
      <c r="B65" s="24" t="s">
        <v>55</v>
      </c>
      <c r="C65" s="24" t="s">
        <v>7</v>
      </c>
      <c r="D65" s="24" t="s">
        <v>386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</row>
    <row r="66" spans="1:22" s="13" customFormat="1">
      <c r="A66" s="27"/>
      <c r="B66" s="8" t="s">
        <v>58</v>
      </c>
      <c r="C66" s="8" t="s">
        <v>18</v>
      </c>
      <c r="D66" s="28">
        <f>E67+E71+E75+E79+E83+E87</f>
        <v>39097.969999999994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3" customFormat="1" ht="31.5">
      <c r="A67" s="27"/>
      <c r="B67" s="8" t="s">
        <v>60</v>
      </c>
      <c r="C67" s="8" t="s">
        <v>7</v>
      </c>
      <c r="D67" s="8" t="s">
        <v>387</v>
      </c>
      <c r="E67" s="38">
        <v>29405.03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3" customFormat="1">
      <c r="A68" s="27"/>
      <c r="B68" s="8" t="s">
        <v>63</v>
      </c>
      <c r="C68" s="8" t="s">
        <v>7</v>
      </c>
      <c r="D68" s="8" t="s">
        <v>94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3" customFormat="1">
      <c r="A69" s="27"/>
      <c r="B69" s="8" t="s">
        <v>3</v>
      </c>
      <c r="C69" s="8" t="s">
        <v>7</v>
      </c>
      <c r="D69" s="8" t="s">
        <v>66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3" customFormat="1">
      <c r="A70" s="27"/>
      <c r="B70" s="8" t="s">
        <v>68</v>
      </c>
      <c r="C70" s="8" t="s">
        <v>18</v>
      </c>
      <c r="D70" s="40">
        <f>E67/E2</f>
        <v>7.5720002369064145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13" customFormat="1" ht="31.5">
      <c r="A71" s="27"/>
      <c r="B71" s="8" t="s">
        <v>60</v>
      </c>
      <c r="C71" s="8" t="s">
        <v>7</v>
      </c>
      <c r="D71" s="8" t="s">
        <v>388</v>
      </c>
      <c r="E71" s="38">
        <v>4147.46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</row>
    <row r="72" spans="1:22" s="13" customFormat="1">
      <c r="A72" s="27"/>
      <c r="B72" s="8" t="s">
        <v>63</v>
      </c>
      <c r="C72" s="8" t="s">
        <v>7</v>
      </c>
      <c r="D72" s="8" t="s">
        <v>76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3" customFormat="1">
      <c r="A73" s="27"/>
      <c r="B73" s="8" t="s">
        <v>3</v>
      </c>
      <c r="C73" s="8" t="s">
        <v>7</v>
      </c>
      <c r="D73" s="8" t="s">
        <v>66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3" customFormat="1">
      <c r="A74" s="27"/>
      <c r="B74" s="8" t="s">
        <v>68</v>
      </c>
      <c r="C74" s="8" t="s">
        <v>18</v>
      </c>
      <c r="D74" s="40">
        <f>E71/E2</f>
        <v>1.0679998660963745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3" customFormat="1" ht="31.5">
      <c r="A75" s="27"/>
      <c r="B75" s="8" t="s">
        <v>60</v>
      </c>
      <c r="C75" s="8" t="s">
        <v>7</v>
      </c>
      <c r="D75" s="8" t="s">
        <v>389</v>
      </c>
      <c r="E75" s="38">
        <v>1118.42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3" customFormat="1">
      <c r="A76" s="27"/>
      <c r="B76" s="8" t="s">
        <v>63</v>
      </c>
      <c r="C76" s="8" t="s">
        <v>7</v>
      </c>
      <c r="D76" s="8" t="s">
        <v>76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13" customFormat="1">
      <c r="A77" s="27"/>
      <c r="B77" s="8" t="s">
        <v>3</v>
      </c>
      <c r="C77" s="8" t="s">
        <v>7</v>
      </c>
      <c r="D77" s="8" t="s">
        <v>66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1:22" s="13" customFormat="1">
      <c r="A78" s="27"/>
      <c r="B78" s="8" t="s">
        <v>68</v>
      </c>
      <c r="C78" s="8" t="s">
        <v>18</v>
      </c>
      <c r="D78" s="40">
        <f>E75/E2</f>
        <v>0.28800094762565698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3" customFormat="1" ht="31.5">
      <c r="A79" s="27"/>
      <c r="B79" s="8" t="s">
        <v>60</v>
      </c>
      <c r="C79" s="8" t="s">
        <v>7</v>
      </c>
      <c r="D79" s="8" t="s">
        <v>390</v>
      </c>
      <c r="E79" s="38">
        <v>1537.82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3" customFormat="1">
      <c r="A80" s="27"/>
      <c r="B80" s="8" t="s">
        <v>63</v>
      </c>
      <c r="C80" s="8" t="s">
        <v>7</v>
      </c>
      <c r="D80" s="8" t="s">
        <v>76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3" customFormat="1">
      <c r="A81" s="27"/>
      <c r="B81" s="8" t="s">
        <v>3</v>
      </c>
      <c r="C81" s="8" t="s">
        <v>7</v>
      </c>
      <c r="D81" s="8" t="s">
        <v>66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3" customFormat="1">
      <c r="A82" s="27"/>
      <c r="B82" s="8" t="s">
        <v>68</v>
      </c>
      <c r="C82" s="8" t="s">
        <v>18</v>
      </c>
      <c r="D82" s="40">
        <f>E79/E2</f>
        <v>0.39599937168298832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13" customFormat="1" ht="31.5">
      <c r="A83" s="27"/>
      <c r="B83" s="8" t="s">
        <v>60</v>
      </c>
      <c r="C83" s="8" t="s">
        <v>7</v>
      </c>
      <c r="D83" s="8" t="s">
        <v>391</v>
      </c>
      <c r="E83" s="38">
        <v>2889.24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 s="13" customFormat="1">
      <c r="A84" s="27"/>
      <c r="B84" s="8" t="s">
        <v>63</v>
      </c>
      <c r="C84" s="8" t="s">
        <v>7</v>
      </c>
      <c r="D84" s="8" t="s">
        <v>94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3" customFormat="1">
      <c r="A85" s="27"/>
      <c r="B85" s="8" t="s">
        <v>3</v>
      </c>
      <c r="C85" s="8" t="s">
        <v>7</v>
      </c>
      <c r="D85" s="8" t="s">
        <v>66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3" customFormat="1">
      <c r="A86" s="27"/>
      <c r="B86" s="8" t="s">
        <v>68</v>
      </c>
      <c r="C86" s="8" t="s">
        <v>18</v>
      </c>
      <c r="D86" s="40">
        <f>E83/E2</f>
        <v>0.74399944378494043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3" customFormat="1" ht="31.5">
      <c r="A87" s="27"/>
      <c r="B87" s="8" t="s">
        <v>60</v>
      </c>
      <c r="C87" s="8" t="s">
        <v>7</v>
      </c>
      <c r="D87" s="8" t="s">
        <v>392</v>
      </c>
      <c r="E87" s="38">
        <v>0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3" customFormat="1">
      <c r="A88" s="27"/>
      <c r="B88" s="8" t="s">
        <v>63</v>
      </c>
      <c r="C88" s="8" t="s">
        <v>7</v>
      </c>
      <c r="D88" s="8" t="s">
        <v>117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13" customFormat="1">
      <c r="A89" s="27"/>
      <c r="B89" s="8" t="s">
        <v>3</v>
      </c>
      <c r="C89" s="8" t="s">
        <v>7</v>
      </c>
      <c r="D89" s="8" t="s">
        <v>66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s="13" customFormat="1">
      <c r="A90" s="27"/>
      <c r="B90" s="8" t="s">
        <v>68</v>
      </c>
      <c r="C90" s="8" t="s">
        <v>18</v>
      </c>
      <c r="D90" s="8">
        <f>E87/E2</f>
        <v>0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3" customFormat="1" ht="31.5">
      <c r="A91" s="27"/>
      <c r="B91" s="24" t="s">
        <v>55</v>
      </c>
      <c r="C91" s="24" t="s">
        <v>7</v>
      </c>
      <c r="D91" s="24" t="s">
        <v>393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3" customFormat="1">
      <c r="A92" s="27"/>
      <c r="B92" s="8" t="s">
        <v>58</v>
      </c>
      <c r="C92" s="8" t="s">
        <v>18</v>
      </c>
      <c r="D92" s="28">
        <f>E93+E94+E97+E101+E105</f>
        <v>108274.58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13" customFormat="1" ht="31.5">
      <c r="A93" s="27"/>
      <c r="B93" s="8" t="s">
        <v>60</v>
      </c>
      <c r="C93" s="8" t="s">
        <v>7</v>
      </c>
      <c r="D93" s="8" t="s">
        <v>394</v>
      </c>
      <c r="E93" s="38">
        <v>97861.440000000002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</row>
    <row r="94" spans="1:22" s="13" customFormat="1">
      <c r="A94" s="27"/>
      <c r="B94" s="8" t="s">
        <v>63</v>
      </c>
      <c r="C94" s="8" t="s">
        <v>7</v>
      </c>
      <c r="D94" s="8" t="s">
        <v>64</v>
      </c>
      <c r="E94" s="38">
        <v>6622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3" customFormat="1">
      <c r="A95" s="27"/>
      <c r="B95" s="8" t="s">
        <v>3</v>
      </c>
      <c r="C95" s="8" t="s">
        <v>7</v>
      </c>
      <c r="D95" s="8" t="s">
        <v>141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3" customFormat="1">
      <c r="A96" s="27"/>
      <c r="B96" s="8" t="s">
        <v>68</v>
      </c>
      <c r="C96" s="8" t="s">
        <v>18</v>
      </c>
      <c r="D96" s="28">
        <f>E93/12+E94/2</f>
        <v>11466.119999999999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3" customFormat="1" ht="31.5">
      <c r="A97" s="27"/>
      <c r="B97" s="8" t="s">
        <v>60</v>
      </c>
      <c r="C97" s="8" t="s">
        <v>7</v>
      </c>
      <c r="D97" s="8" t="s">
        <v>395</v>
      </c>
      <c r="E97" s="38">
        <v>605.80999999999995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3" customFormat="1">
      <c r="A98" s="27"/>
      <c r="B98" s="8" t="s">
        <v>63</v>
      </c>
      <c r="C98" s="8" t="s">
        <v>7</v>
      </c>
      <c r="D98" s="8" t="s">
        <v>76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13" customFormat="1">
      <c r="A99" s="27"/>
      <c r="B99" s="8" t="s">
        <v>3</v>
      </c>
      <c r="C99" s="8" t="s">
        <v>7</v>
      </c>
      <c r="D99" s="8" t="s">
        <v>66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</row>
    <row r="100" spans="1:22" s="13" customFormat="1">
      <c r="A100" s="27"/>
      <c r="B100" s="8" t="s">
        <v>68</v>
      </c>
      <c r="C100" s="8" t="s">
        <v>18</v>
      </c>
      <c r="D100" s="40">
        <f>E97/E2</f>
        <v>0.15600029870808751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3" customFormat="1" ht="31.5">
      <c r="A101" s="27"/>
      <c r="B101" s="8" t="s">
        <v>60</v>
      </c>
      <c r="C101" s="8" t="s">
        <v>7</v>
      </c>
      <c r="D101" s="8" t="s">
        <v>396</v>
      </c>
      <c r="E101" s="38">
        <v>2018.87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3" customFormat="1">
      <c r="A102" s="27"/>
      <c r="B102" s="8" t="s">
        <v>63</v>
      </c>
      <c r="C102" s="8" t="s">
        <v>7</v>
      </c>
      <c r="D102" s="8" t="s">
        <v>94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13" customFormat="1">
      <c r="A103" s="27"/>
      <c r="B103" s="8" t="s">
        <v>3</v>
      </c>
      <c r="C103" s="8" t="s">
        <v>7</v>
      </c>
      <c r="D103" s="8" t="s">
        <v>66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</row>
    <row r="104" spans="1:22" s="13" customFormat="1">
      <c r="A104" s="27"/>
      <c r="B104" s="8" t="s">
        <v>68</v>
      </c>
      <c r="C104" s="8" t="s">
        <v>18</v>
      </c>
      <c r="D104" s="40">
        <f>E101/E2</f>
        <v>0.51987310056419778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3" customFormat="1" ht="31.5">
      <c r="A105" s="27"/>
      <c r="B105" s="8" t="s">
        <v>60</v>
      </c>
      <c r="C105" s="8" t="s">
        <v>7</v>
      </c>
      <c r="D105" s="8" t="s">
        <v>397</v>
      </c>
      <c r="E105" s="38">
        <v>1166.46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3" customFormat="1">
      <c r="A106" s="27"/>
      <c r="B106" s="8" t="s">
        <v>63</v>
      </c>
      <c r="C106" s="8" t="s">
        <v>7</v>
      </c>
      <c r="D106" s="8" t="s">
        <v>94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3" customFormat="1">
      <c r="A107" s="27"/>
      <c r="B107" s="8" t="s">
        <v>3</v>
      </c>
      <c r="C107" s="8" t="s">
        <v>7</v>
      </c>
      <c r="D107" s="8" t="s">
        <v>66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3" customFormat="1">
      <c r="A108" s="27"/>
      <c r="B108" s="8" t="s">
        <v>68</v>
      </c>
      <c r="C108" s="8" t="s">
        <v>18</v>
      </c>
      <c r="D108" s="40">
        <f>E105/E2</f>
        <v>0.30037158256059787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26" customFormat="1">
      <c r="A109" s="23" t="s">
        <v>118</v>
      </c>
      <c r="B109" s="24" t="s">
        <v>55</v>
      </c>
      <c r="C109" s="24" t="s">
        <v>7</v>
      </c>
      <c r="D109" s="24" t="s">
        <v>119</v>
      </c>
      <c r="E109" s="12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s="13" customFormat="1">
      <c r="A110" s="27" t="s">
        <v>120</v>
      </c>
      <c r="B110" s="8" t="s">
        <v>58</v>
      </c>
      <c r="C110" s="8" t="s">
        <v>18</v>
      </c>
      <c r="D110" s="8">
        <f>E110</f>
        <v>57104.47</v>
      </c>
      <c r="E110" s="39">
        <v>57104.47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ht="31.5">
      <c r="A111" s="27" t="s">
        <v>121</v>
      </c>
      <c r="B111" s="8" t="s">
        <v>60</v>
      </c>
      <c r="C111" s="8" t="s">
        <v>7</v>
      </c>
      <c r="D111" s="8" t="s">
        <v>122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>
      <c r="A112" s="27" t="s">
        <v>123</v>
      </c>
      <c r="B112" s="8" t="s">
        <v>63</v>
      </c>
      <c r="C112" s="8" t="s">
        <v>7</v>
      </c>
      <c r="D112" s="8" t="s">
        <v>114</v>
      </c>
      <c r="E112" s="12" t="s">
        <v>19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>
      <c r="A113" s="27" t="s">
        <v>124</v>
      </c>
      <c r="B113" s="8" t="s">
        <v>3</v>
      </c>
      <c r="C113" s="8" t="s">
        <v>7</v>
      </c>
      <c r="D113" s="8" t="s">
        <v>66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>
      <c r="A114" s="27" t="s">
        <v>125</v>
      </c>
      <c r="B114" s="8" t="s">
        <v>68</v>
      </c>
      <c r="C114" s="8" t="s">
        <v>18</v>
      </c>
      <c r="D114" s="30">
        <f>E110/E2</f>
        <v>14.704799157437188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26" customFormat="1" ht="31.5">
      <c r="A115" s="23" t="s">
        <v>126</v>
      </c>
      <c r="B115" s="24" t="s">
        <v>55</v>
      </c>
      <c r="C115" s="24" t="s">
        <v>7</v>
      </c>
      <c r="D115" s="24" t="s">
        <v>127</v>
      </c>
      <c r="E115" s="12"/>
      <c r="F115" s="31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s="13" customFormat="1">
      <c r="A116" s="27" t="s">
        <v>128</v>
      </c>
      <c r="B116" s="8" t="s">
        <v>58</v>
      </c>
      <c r="C116" s="8" t="s">
        <v>18</v>
      </c>
      <c r="D116" s="8">
        <v>22608.81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>
      <c r="A117" s="27" t="s">
        <v>129</v>
      </c>
      <c r="B117" s="8" t="s">
        <v>60</v>
      </c>
      <c r="C117" s="8" t="s">
        <v>7</v>
      </c>
      <c r="D117" s="8" t="s">
        <v>127</v>
      </c>
      <c r="E117" s="12">
        <v>22608.81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>
      <c r="A118" s="27" t="s">
        <v>130</v>
      </c>
      <c r="B118" s="8" t="s">
        <v>63</v>
      </c>
      <c r="C118" s="8" t="s">
        <v>7</v>
      </c>
      <c r="D118" s="8" t="s">
        <v>100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>
      <c r="A119" s="27" t="s">
        <v>131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>
      <c r="A120" s="27" t="s">
        <v>132</v>
      </c>
      <c r="B120" s="8" t="s">
        <v>68</v>
      </c>
      <c r="C120" s="8" t="s">
        <v>18</v>
      </c>
      <c r="D120" s="30">
        <f>D116/E2</f>
        <v>5.8219262036519641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26" customFormat="1" ht="31.5">
      <c r="A121" s="23" t="s">
        <v>133</v>
      </c>
      <c r="B121" s="24" t="s">
        <v>55</v>
      </c>
      <c r="C121" s="24" t="s">
        <v>7</v>
      </c>
      <c r="D121" s="24" t="s">
        <v>134</v>
      </c>
      <c r="E121" s="12">
        <v>1287.46</v>
      </c>
      <c r="F121" s="25" t="s">
        <v>135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s="13" customFormat="1">
      <c r="A122" s="27" t="s">
        <v>136</v>
      </c>
      <c r="B122" s="8" t="s">
        <v>58</v>
      </c>
      <c r="C122" s="8" t="s">
        <v>18</v>
      </c>
      <c r="D122" s="8">
        <f>E121</f>
        <v>1287.46</v>
      </c>
      <c r="E122" s="12"/>
      <c r="F122" s="12">
        <v>3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ht="31.5">
      <c r="A123" s="27" t="s">
        <v>137</v>
      </c>
      <c r="B123" s="8" t="s">
        <v>60</v>
      </c>
      <c r="C123" s="8" t="s">
        <v>7</v>
      </c>
      <c r="D123" s="8" t="s">
        <v>134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>
      <c r="A124" s="27" t="s">
        <v>138</v>
      </c>
      <c r="B124" s="8" t="s">
        <v>63</v>
      </c>
      <c r="C124" s="8" t="s">
        <v>7</v>
      </c>
      <c r="D124" s="8" t="s">
        <v>139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>
      <c r="A125" s="27" t="s">
        <v>140</v>
      </c>
      <c r="B125" s="8" t="s">
        <v>3</v>
      </c>
      <c r="C125" s="8" t="s">
        <v>7</v>
      </c>
      <c r="D125" s="8" t="s">
        <v>141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>
      <c r="A126" s="27" t="s">
        <v>142</v>
      </c>
      <c r="B126" s="8" t="s">
        <v>68</v>
      </c>
      <c r="C126" s="8" t="s">
        <v>18</v>
      </c>
      <c r="D126" s="30">
        <f>E121/F122</f>
        <v>429.15333333333336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26" customFormat="1">
      <c r="A127" s="23" t="s">
        <v>143</v>
      </c>
      <c r="B127" s="24" t="s">
        <v>55</v>
      </c>
      <c r="C127" s="24" t="s">
        <v>7</v>
      </c>
      <c r="D127" s="24" t="s">
        <v>144</v>
      </c>
      <c r="E127" s="12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:22" s="13" customFormat="1">
      <c r="A128" s="27" t="s">
        <v>145</v>
      </c>
      <c r="B128" s="8" t="s">
        <v>58</v>
      </c>
      <c r="C128" s="8" t="s">
        <v>18</v>
      </c>
      <c r="D128" s="8">
        <f>E129+E133</f>
        <v>0</v>
      </c>
      <c r="E128" s="12"/>
      <c r="F128" s="25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>
      <c r="A129" s="27" t="s">
        <v>146</v>
      </c>
      <c r="B129" s="8" t="s">
        <v>60</v>
      </c>
      <c r="C129" s="8" t="s">
        <v>7</v>
      </c>
      <c r="D129" s="8" t="s">
        <v>147</v>
      </c>
      <c r="E129" s="12"/>
      <c r="F129" s="25" t="s">
        <v>19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>
      <c r="A130" s="27" t="s">
        <v>148</v>
      </c>
      <c r="B130" s="8" t="s">
        <v>63</v>
      </c>
      <c r="C130" s="8" t="s">
        <v>7</v>
      </c>
      <c r="D130" s="8" t="s">
        <v>149</v>
      </c>
      <c r="E130" s="12"/>
      <c r="F130" s="25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>
      <c r="A131" s="27" t="s">
        <v>150</v>
      </c>
      <c r="B131" s="8" t="s">
        <v>3</v>
      </c>
      <c r="C131" s="8" t="s">
        <v>7</v>
      </c>
      <c r="D131" s="8" t="s">
        <v>66</v>
      </c>
      <c r="E131" s="12"/>
      <c r="F131" s="25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>
      <c r="A132" s="27" t="s">
        <v>151</v>
      </c>
      <c r="B132" s="8" t="s">
        <v>68</v>
      </c>
      <c r="C132" s="8" t="s">
        <v>18</v>
      </c>
      <c r="D132" s="30">
        <f>E129/E2</f>
        <v>0</v>
      </c>
      <c r="E132" s="12"/>
      <c r="F132" s="25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>
      <c r="A133" s="27" t="s">
        <v>152</v>
      </c>
      <c r="B133" s="8" t="s">
        <v>60</v>
      </c>
      <c r="C133" s="8" t="s">
        <v>7</v>
      </c>
      <c r="D133" s="8" t="s">
        <v>153</v>
      </c>
      <c r="E133" s="12"/>
      <c r="F133" s="25" t="s">
        <v>19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>
      <c r="A134" s="27" t="s">
        <v>154</v>
      </c>
      <c r="B134" s="8" t="s">
        <v>63</v>
      </c>
      <c r="C134" s="8" t="s">
        <v>7</v>
      </c>
      <c r="D134" s="8" t="s">
        <v>114</v>
      </c>
      <c r="E134" s="12"/>
      <c r="F134" s="25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>
      <c r="A135" s="27" t="s">
        <v>155</v>
      </c>
      <c r="B135" s="8" t="s">
        <v>3</v>
      </c>
      <c r="C135" s="8" t="s">
        <v>7</v>
      </c>
      <c r="D135" s="8" t="s">
        <v>66</v>
      </c>
      <c r="E135" s="12"/>
      <c r="F135" s="25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>
      <c r="A136" s="27" t="s">
        <v>156</v>
      </c>
      <c r="B136" s="8" t="s">
        <v>68</v>
      </c>
      <c r="C136" s="8" t="s">
        <v>18</v>
      </c>
      <c r="D136" s="30">
        <f>E133/E2</f>
        <v>0</v>
      </c>
      <c r="E136" s="12"/>
      <c r="F136" s="25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26" customFormat="1" ht="47.25">
      <c r="A137" s="23" t="s">
        <v>157</v>
      </c>
      <c r="B137" s="24" t="s">
        <v>55</v>
      </c>
      <c r="C137" s="24" t="s">
        <v>7</v>
      </c>
      <c r="D137" s="24" t="s">
        <v>158</v>
      </c>
      <c r="E137" s="12"/>
      <c r="F137" s="8" t="s">
        <v>159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s="13" customFormat="1">
      <c r="A138" s="27" t="s">
        <v>160</v>
      </c>
      <c r="B138" s="8" t="s">
        <v>58</v>
      </c>
      <c r="C138" s="8" t="s">
        <v>18</v>
      </c>
      <c r="D138" s="8">
        <f>E139+E143</f>
        <v>221.65</v>
      </c>
      <c r="E138" s="12"/>
      <c r="F138" s="8">
        <v>395.2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ht="31.5">
      <c r="A139" s="27" t="s">
        <v>161</v>
      </c>
      <c r="B139" s="8" t="s">
        <v>60</v>
      </c>
      <c r="C139" s="8" t="s">
        <v>7</v>
      </c>
      <c r="D139" s="8" t="s">
        <v>162</v>
      </c>
      <c r="E139" s="12">
        <v>0</v>
      </c>
      <c r="F139" s="44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>
      <c r="A140" s="27" t="s">
        <v>163</v>
      </c>
      <c r="B140" s="8" t="s">
        <v>63</v>
      </c>
      <c r="C140" s="8" t="s">
        <v>7</v>
      </c>
      <c r="D140" s="8" t="s">
        <v>117</v>
      </c>
      <c r="E140" s="12"/>
      <c r="F140" s="44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>
      <c r="A141" s="27" t="s">
        <v>164</v>
      </c>
      <c r="B141" s="8" t="s">
        <v>3</v>
      </c>
      <c r="C141" s="8" t="s">
        <v>7</v>
      </c>
      <c r="D141" s="8" t="s">
        <v>165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ht="31.5">
      <c r="A142" s="27" t="s">
        <v>166</v>
      </c>
      <c r="B142" s="8" t="s">
        <v>68</v>
      </c>
      <c r="C142" s="8" t="s">
        <v>18</v>
      </c>
      <c r="D142" s="30">
        <v>0</v>
      </c>
      <c r="E142" s="12"/>
      <c r="F142" s="8" t="s">
        <v>159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ht="31.5">
      <c r="A143" s="27" t="s">
        <v>167</v>
      </c>
      <c r="B143" s="8" t="s">
        <v>60</v>
      </c>
      <c r="C143" s="8" t="s">
        <v>7</v>
      </c>
      <c r="D143" s="8" t="s">
        <v>168</v>
      </c>
      <c r="E143" s="12">
        <v>221.65</v>
      </c>
      <c r="F143" s="8">
        <f>F138</f>
        <v>395.2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>
      <c r="A144" s="27" t="s">
        <v>169</v>
      </c>
      <c r="B144" s="8" t="s">
        <v>63</v>
      </c>
      <c r="C144" s="8" t="s">
        <v>7</v>
      </c>
      <c r="D144" s="8" t="s">
        <v>170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>
      <c r="A145" s="27" t="s">
        <v>171</v>
      </c>
      <c r="B145" s="8" t="s">
        <v>3</v>
      </c>
      <c r="C145" s="8" t="s">
        <v>7</v>
      </c>
      <c r="D145" s="8" t="s">
        <v>165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>
      <c r="A146" s="27" t="s">
        <v>172</v>
      </c>
      <c r="B146" s="8" t="s">
        <v>68</v>
      </c>
      <c r="C146" s="8" t="s">
        <v>18</v>
      </c>
      <c r="D146" s="30">
        <f>E143/F143</f>
        <v>0.5608552631578948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26" customFormat="1" ht="63">
      <c r="A147" s="23" t="s">
        <v>173</v>
      </c>
      <c r="B147" s="24" t="s">
        <v>55</v>
      </c>
      <c r="C147" s="24" t="s">
        <v>7</v>
      </c>
      <c r="D147" s="24" t="s">
        <v>174</v>
      </c>
      <c r="E147" s="12"/>
      <c r="F147" s="12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1:22" s="13" customFormat="1">
      <c r="A148" s="27" t="s">
        <v>175</v>
      </c>
      <c r="B148" s="8" t="s">
        <v>58</v>
      </c>
      <c r="C148" s="8" t="s">
        <v>18</v>
      </c>
      <c r="D148" s="8">
        <f>E149+E153+E157+E161+E165+E169+E173+E177+E181+E185+E189+E193+E201+E197</f>
        <v>132761.28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>
      <c r="A149" s="27" t="s">
        <v>176</v>
      </c>
      <c r="B149" s="8" t="s">
        <v>60</v>
      </c>
      <c r="C149" s="8" t="s">
        <v>7</v>
      </c>
      <c r="D149" s="8" t="s">
        <v>177</v>
      </c>
      <c r="E149" s="12">
        <v>1894.32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>
      <c r="A150" s="27" t="s">
        <v>178</v>
      </c>
      <c r="B150" s="8" t="s">
        <v>63</v>
      </c>
      <c r="C150" s="8" t="s">
        <v>7</v>
      </c>
      <c r="D150" s="8" t="s">
        <v>149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>
      <c r="A151" s="27" t="s">
        <v>179</v>
      </c>
      <c r="B151" s="8" t="s">
        <v>3</v>
      </c>
      <c r="C151" s="8" t="s">
        <v>7</v>
      </c>
      <c r="D151" s="8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>
      <c r="A152" s="27" t="s">
        <v>180</v>
      </c>
      <c r="B152" s="8" t="s">
        <v>68</v>
      </c>
      <c r="C152" s="8" t="s">
        <v>18</v>
      </c>
      <c r="D152" s="30">
        <f>E149/E2</f>
        <v>0.48780060720143997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>
      <c r="A153" s="27" t="s">
        <v>181</v>
      </c>
      <c r="B153" s="8" t="s">
        <v>60</v>
      </c>
      <c r="C153" s="8" t="s">
        <v>7</v>
      </c>
      <c r="D153" s="8" t="s">
        <v>182</v>
      </c>
      <c r="E153" s="12">
        <v>8335.7000000000007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>
      <c r="A154" s="27" t="s">
        <v>183</v>
      </c>
      <c r="B154" s="8" t="s">
        <v>63</v>
      </c>
      <c r="C154" s="8" t="s">
        <v>7</v>
      </c>
      <c r="D154" s="8" t="s">
        <v>184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>
      <c r="A155" s="27" t="s">
        <v>185</v>
      </c>
      <c r="B155" s="8" t="s">
        <v>3</v>
      </c>
      <c r="C155" s="8" t="s">
        <v>7</v>
      </c>
      <c r="D155" s="8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>
      <c r="A156" s="27" t="s">
        <v>186</v>
      </c>
      <c r="B156" s="8" t="s">
        <v>68</v>
      </c>
      <c r="C156" s="8" t="s">
        <v>18</v>
      </c>
      <c r="D156" s="30">
        <f>E153/E2</f>
        <v>2.1465008665109608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>
      <c r="A157" s="27" t="s">
        <v>187</v>
      </c>
      <c r="B157" s="8" t="s">
        <v>60</v>
      </c>
      <c r="C157" s="8" t="s">
        <v>7</v>
      </c>
      <c r="D157" s="8" t="s">
        <v>188</v>
      </c>
      <c r="E157" s="12">
        <v>2964.97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>
      <c r="A158" s="27" t="s">
        <v>189</v>
      </c>
      <c r="B158" s="8" t="s">
        <v>63</v>
      </c>
      <c r="C158" s="8" t="s">
        <v>7</v>
      </c>
      <c r="D158" s="8" t="s">
        <v>190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>
      <c r="A159" s="27" t="s">
        <v>191</v>
      </c>
      <c r="B159" s="8" t="s">
        <v>3</v>
      </c>
      <c r="C159" s="8" t="s">
        <v>7</v>
      </c>
      <c r="D159" s="8" t="s">
        <v>66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>
      <c r="A160" s="27" t="s">
        <v>192</v>
      </c>
      <c r="B160" s="8" t="s">
        <v>68</v>
      </c>
      <c r="C160" s="8" t="s">
        <v>18</v>
      </c>
      <c r="D160" s="30">
        <f>E157/E2</f>
        <v>0.76350044677459639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31.5">
      <c r="A161" s="27" t="s">
        <v>193</v>
      </c>
      <c r="B161" s="8" t="s">
        <v>60</v>
      </c>
      <c r="C161" s="8" t="s">
        <v>7</v>
      </c>
      <c r="D161" s="8" t="s">
        <v>194</v>
      </c>
      <c r="E161" s="12">
        <v>35692.239999999998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>
      <c r="A162" s="27" t="s">
        <v>195</v>
      </c>
      <c r="B162" s="8" t="s">
        <v>63</v>
      </c>
      <c r="C162" s="8" t="s">
        <v>7</v>
      </c>
      <c r="D162" s="8" t="s">
        <v>88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>
      <c r="A163" s="27" t="s">
        <v>196</v>
      </c>
      <c r="B163" s="8" t="s">
        <v>3</v>
      </c>
      <c r="C163" s="8" t="s">
        <v>7</v>
      </c>
      <c r="D163" s="8" t="s">
        <v>66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>
      <c r="A164" s="27" t="s">
        <v>197</v>
      </c>
      <c r="B164" s="8" t="s">
        <v>68</v>
      </c>
      <c r="C164" s="8" t="s">
        <v>18</v>
      </c>
      <c r="D164" s="30">
        <f>E161/E2</f>
        <v>9.1910006463425002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ht="47.25">
      <c r="A165" s="27" t="s">
        <v>198</v>
      </c>
      <c r="B165" s="8" t="s">
        <v>60</v>
      </c>
      <c r="C165" s="8" t="s">
        <v>7</v>
      </c>
      <c r="D165" s="8" t="s">
        <v>199</v>
      </c>
      <c r="E165" s="12">
        <v>25664.16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>
      <c r="A166" s="27" t="s">
        <v>200</v>
      </c>
      <c r="B166" s="8" t="s">
        <v>63</v>
      </c>
      <c r="C166" s="8" t="s">
        <v>7</v>
      </c>
      <c r="D166" s="8" t="s">
        <v>201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>
      <c r="A167" s="27" t="s">
        <v>202</v>
      </c>
      <c r="B167" s="8" t="s">
        <v>3</v>
      </c>
      <c r="C167" s="8" t="s">
        <v>7</v>
      </c>
      <c r="D167" s="8" t="s">
        <v>66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>
      <c r="A168" s="27" t="s">
        <v>203</v>
      </c>
      <c r="B168" s="8" t="s">
        <v>68</v>
      </c>
      <c r="C168" s="8" t="s">
        <v>18</v>
      </c>
      <c r="D168" s="30">
        <f>E165/E2</f>
        <v>6.6087001305560351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ht="31.5">
      <c r="A169" s="27" t="s">
        <v>204</v>
      </c>
      <c r="B169" s="8" t="s">
        <v>60</v>
      </c>
      <c r="C169" s="8" t="s">
        <v>7</v>
      </c>
      <c r="D169" s="8" t="s">
        <v>205</v>
      </c>
      <c r="E169" s="12">
        <v>13226.83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>
      <c r="A170" s="27" t="s">
        <v>206</v>
      </c>
      <c r="B170" s="8" t="s">
        <v>63</v>
      </c>
      <c r="C170" s="8" t="s">
        <v>7</v>
      </c>
      <c r="D170" s="8" t="s">
        <v>82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>
      <c r="A171" s="27" t="s">
        <v>207</v>
      </c>
      <c r="B171" s="8" t="s">
        <v>3</v>
      </c>
      <c r="C171" s="8" t="s">
        <v>7</v>
      </c>
      <c r="D171" s="8" t="s">
        <v>66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>
      <c r="A172" s="27" t="s">
        <v>208</v>
      </c>
      <c r="B172" s="8" t="s">
        <v>68</v>
      </c>
      <c r="C172" s="8" t="s">
        <v>18</v>
      </c>
      <c r="D172" s="30">
        <f>E169/E2</f>
        <v>3.4060009424755178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ht="31.5">
      <c r="A173" s="27" t="s">
        <v>209</v>
      </c>
      <c r="B173" s="8" t="s">
        <v>60</v>
      </c>
      <c r="C173" s="8" t="s">
        <v>7</v>
      </c>
      <c r="D173" s="8" t="s">
        <v>210</v>
      </c>
      <c r="E173" s="12">
        <v>7193.98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>
      <c r="A174" s="27" t="s">
        <v>211</v>
      </c>
      <c r="B174" s="8" t="s">
        <v>63</v>
      </c>
      <c r="C174" s="8" t="s">
        <v>7</v>
      </c>
      <c r="D174" s="8" t="s">
        <v>117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>
      <c r="A175" s="27" t="s">
        <v>212</v>
      </c>
      <c r="B175" s="8" t="s">
        <v>3</v>
      </c>
      <c r="C175" s="8" t="s">
        <v>7</v>
      </c>
      <c r="D175" s="8" t="s">
        <v>66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>
      <c r="A176" s="27" t="s">
        <v>213</v>
      </c>
      <c r="B176" s="8" t="s">
        <v>68</v>
      </c>
      <c r="C176" s="8" t="s">
        <v>18</v>
      </c>
      <c r="D176" s="30">
        <f>E173/E2</f>
        <v>1.8525000064376742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ht="31.5">
      <c r="A177" s="27" t="s">
        <v>214</v>
      </c>
      <c r="B177" s="8" t="s">
        <v>60</v>
      </c>
      <c r="C177" s="8" t="s">
        <v>7</v>
      </c>
      <c r="D177" s="8" t="s">
        <v>215</v>
      </c>
      <c r="E177" s="12">
        <v>2802.26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>
      <c r="A178" s="27" t="s">
        <v>216</v>
      </c>
      <c r="B178" s="8" t="s">
        <v>63</v>
      </c>
      <c r="C178" s="8" t="s">
        <v>7</v>
      </c>
      <c r="D178" s="8" t="s">
        <v>88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>
      <c r="A179" s="27" t="s">
        <v>217</v>
      </c>
      <c r="B179" s="8" t="s">
        <v>3</v>
      </c>
      <c r="C179" s="8" t="s">
        <v>7</v>
      </c>
      <c r="D179" s="8" t="s">
        <v>66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>
      <c r="A180" s="27" t="s">
        <v>218</v>
      </c>
      <c r="B180" s="8" t="s">
        <v>68</v>
      </c>
      <c r="C180" s="8" t="s">
        <v>18</v>
      </c>
      <c r="D180" s="30">
        <f>E177/E2</f>
        <v>0.72160148736027041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ht="31.5">
      <c r="A181" s="27" t="s">
        <v>219</v>
      </c>
      <c r="B181" s="8" t="s">
        <v>60</v>
      </c>
      <c r="C181" s="8" t="s">
        <v>7</v>
      </c>
      <c r="D181" s="8" t="s">
        <v>220</v>
      </c>
      <c r="E181" s="12">
        <v>3977.37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>
      <c r="A182" s="27" t="s">
        <v>221</v>
      </c>
      <c r="B182" s="8" t="s">
        <v>63</v>
      </c>
      <c r="C182" s="8" t="s">
        <v>7</v>
      </c>
      <c r="D182" s="8" t="s">
        <v>82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>
      <c r="A183" s="27" t="s">
        <v>222</v>
      </c>
      <c r="B183" s="8" t="s">
        <v>3</v>
      </c>
      <c r="C183" s="8" t="s">
        <v>7</v>
      </c>
      <c r="D183" s="8" t="s">
        <v>66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>
      <c r="A184" s="27" t="s">
        <v>223</v>
      </c>
      <c r="B184" s="8" t="s">
        <v>68</v>
      </c>
      <c r="C184" s="8" t="s">
        <v>18</v>
      </c>
      <c r="D184" s="30">
        <f>E181/E2</f>
        <v>1.0242005052286791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ht="31.5">
      <c r="A185" s="27" t="s">
        <v>224</v>
      </c>
      <c r="B185" s="8" t="s">
        <v>60</v>
      </c>
      <c r="C185" s="8" t="s">
        <v>7</v>
      </c>
      <c r="D185" s="30" t="s">
        <v>225</v>
      </c>
      <c r="E185" s="12">
        <v>0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>
      <c r="A186" s="27" t="s">
        <v>226</v>
      </c>
      <c r="B186" s="8" t="s">
        <v>63</v>
      </c>
      <c r="C186" s="8" t="s">
        <v>7</v>
      </c>
      <c r="D186" s="30" t="s">
        <v>88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>
      <c r="A187" s="27" t="s">
        <v>227</v>
      </c>
      <c r="B187" s="8" t="s">
        <v>3</v>
      </c>
      <c r="C187" s="8" t="s">
        <v>7</v>
      </c>
      <c r="D187" s="30" t="s">
        <v>66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>
      <c r="A188" s="27" t="s">
        <v>228</v>
      </c>
      <c r="B188" s="8" t="s">
        <v>68</v>
      </c>
      <c r="C188" s="8" t="s">
        <v>18</v>
      </c>
      <c r="D188" s="30">
        <f>E185/E2</f>
        <v>0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ht="31.5">
      <c r="A189" s="27" t="s">
        <v>229</v>
      </c>
      <c r="B189" s="8" t="s">
        <v>60</v>
      </c>
      <c r="C189" s="8" t="s">
        <v>7</v>
      </c>
      <c r="D189" s="30" t="s">
        <v>230</v>
      </c>
      <c r="E189" s="12">
        <v>2681.17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>
      <c r="A190" s="27" t="s">
        <v>231</v>
      </c>
      <c r="B190" s="8" t="s">
        <v>63</v>
      </c>
      <c r="C190" s="8" t="s">
        <v>7</v>
      </c>
      <c r="D190" s="30" t="s">
        <v>117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>
      <c r="A191" s="27" t="s">
        <v>232</v>
      </c>
      <c r="B191" s="8" t="s">
        <v>3</v>
      </c>
      <c r="C191" s="8" t="s">
        <v>7</v>
      </c>
      <c r="D191" s="30" t="s">
        <v>66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>
      <c r="A192" s="27" t="s">
        <v>233</v>
      </c>
      <c r="B192" s="8" t="s">
        <v>68</v>
      </c>
      <c r="C192" s="8" t="s">
        <v>18</v>
      </c>
      <c r="D192" s="30">
        <f>E189/E2</f>
        <v>0.69041996812063688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ht="31.5">
      <c r="A193" s="27" t="s">
        <v>234</v>
      </c>
      <c r="B193" s="8" t="s">
        <v>60</v>
      </c>
      <c r="C193" s="8" t="s">
        <v>7</v>
      </c>
      <c r="D193" s="30" t="s">
        <v>235</v>
      </c>
      <c r="E193" s="12">
        <v>0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>
      <c r="A194" s="27" t="s">
        <v>236</v>
      </c>
      <c r="B194" s="8" t="s">
        <v>63</v>
      </c>
      <c r="C194" s="8" t="s">
        <v>7</v>
      </c>
      <c r="D194" s="30" t="s">
        <v>117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>
      <c r="A195" s="27" t="s">
        <v>237</v>
      </c>
      <c r="B195" s="8" t="s">
        <v>3</v>
      </c>
      <c r="C195" s="8" t="s">
        <v>7</v>
      </c>
      <c r="D195" s="30" t="s">
        <v>66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>
      <c r="A196" s="27" t="s">
        <v>238</v>
      </c>
      <c r="B196" s="8" t="s">
        <v>68</v>
      </c>
      <c r="C196" s="8" t="s">
        <v>18</v>
      </c>
      <c r="D196" s="30">
        <f>E193/E2</f>
        <v>0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ht="31.5">
      <c r="A197" s="27"/>
      <c r="B197" s="8" t="s">
        <v>60</v>
      </c>
      <c r="C197" s="8" t="s">
        <v>7</v>
      </c>
      <c r="D197" s="30" t="s">
        <v>239</v>
      </c>
      <c r="E197" s="12">
        <v>597.16999999999996</v>
      </c>
      <c r="F197" s="32" t="s">
        <v>240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>
      <c r="A198" s="27"/>
      <c r="B198" s="8" t="s">
        <v>63</v>
      </c>
      <c r="C198" s="8" t="s">
        <v>7</v>
      </c>
      <c r="D198" s="30" t="s">
        <v>117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>
      <c r="A199" s="27"/>
      <c r="B199" s="8" t="s">
        <v>3</v>
      </c>
      <c r="C199" s="8" t="s">
        <v>7</v>
      </c>
      <c r="D199" s="30" t="s">
        <v>66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>
      <c r="A200" s="27"/>
      <c r="B200" s="8" t="s">
        <v>68</v>
      </c>
      <c r="C200" s="8" t="s">
        <v>18</v>
      </c>
      <c r="D200" s="30">
        <v>3.64</v>
      </c>
      <c r="E200" s="12"/>
      <c r="F200" s="32" t="s">
        <v>241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>
      <c r="A201" s="27" t="s">
        <v>242</v>
      </c>
      <c r="B201" s="8" t="s">
        <v>60</v>
      </c>
      <c r="C201" s="8" t="s">
        <v>7</v>
      </c>
      <c r="D201" s="8" t="s">
        <v>243</v>
      </c>
      <c r="E201" s="38">
        <v>27731.11</v>
      </c>
      <c r="F201" s="33">
        <v>4.3558079999999997</v>
      </c>
      <c r="G201" s="3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>
      <c r="A202" s="27" t="s">
        <v>244</v>
      </c>
      <c r="B202" s="8" t="s">
        <v>63</v>
      </c>
      <c r="C202" s="8" t="s">
        <v>7</v>
      </c>
      <c r="D202" s="8" t="s">
        <v>117</v>
      </c>
      <c r="E202" s="12"/>
      <c r="F202" s="3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>
      <c r="A203" s="27" t="s">
        <v>245</v>
      </c>
      <c r="B203" s="8" t="s">
        <v>3</v>
      </c>
      <c r="C203" s="8" t="s">
        <v>7</v>
      </c>
      <c r="D203" s="8" t="s">
        <v>246</v>
      </c>
      <c r="E203" s="12"/>
      <c r="F203" s="3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>
      <c r="A204" s="27" t="s">
        <v>247</v>
      </c>
      <c r="B204" s="8" t="s">
        <v>68</v>
      </c>
      <c r="C204" s="8" t="s">
        <v>18</v>
      </c>
      <c r="D204" s="30">
        <f>E201/F201</f>
        <v>6366.4674843335615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47.25">
      <c r="A205" s="23" t="s">
        <v>248</v>
      </c>
      <c r="B205" s="24" t="s">
        <v>55</v>
      </c>
      <c r="C205" s="24" t="s">
        <v>7</v>
      </c>
      <c r="D205" s="24" t="s">
        <v>249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>
      <c r="A206" s="27" t="s">
        <v>250</v>
      </c>
      <c r="B206" s="8" t="s">
        <v>58</v>
      </c>
      <c r="C206" s="8" t="s">
        <v>18</v>
      </c>
      <c r="D206" s="8">
        <f>E207+E211+E215+E219+E223+E227+E231+E235+E239+E243+E247</f>
        <v>79793.279999999984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ht="31.5">
      <c r="A207" s="27" t="s">
        <v>251</v>
      </c>
      <c r="B207" s="8" t="s">
        <v>60</v>
      </c>
      <c r="C207" s="8" t="s">
        <v>7</v>
      </c>
      <c r="D207" s="8" t="s">
        <v>252</v>
      </c>
      <c r="E207" s="12">
        <v>1259.5</v>
      </c>
      <c r="F207" s="39" t="s">
        <v>399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>
      <c r="A208" s="27" t="s">
        <v>253</v>
      </c>
      <c r="B208" s="8" t="s">
        <v>63</v>
      </c>
      <c r="C208" s="8" t="s">
        <v>7</v>
      </c>
      <c r="D208" s="8" t="s">
        <v>254</v>
      </c>
      <c r="E208" s="46">
        <f>E207/E209</f>
        <v>5</v>
      </c>
      <c r="F208" s="32" t="s">
        <v>398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>
      <c r="A209" s="27" t="s">
        <v>255</v>
      </c>
      <c r="B209" s="8" t="s">
        <v>3</v>
      </c>
      <c r="C209" s="8" t="s">
        <v>7</v>
      </c>
      <c r="D209" s="8" t="s">
        <v>141</v>
      </c>
      <c r="E209" s="12">
        <v>251.9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>
      <c r="A210" s="27" t="s">
        <v>256</v>
      </c>
      <c r="B210" s="8" t="s">
        <v>68</v>
      </c>
      <c r="C210" s="8" t="s">
        <v>18</v>
      </c>
      <c r="D210" s="30">
        <f>E207/E208</f>
        <v>251.9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ht="31.5">
      <c r="A211" s="27"/>
      <c r="B211" s="8" t="s">
        <v>60</v>
      </c>
      <c r="C211" s="8" t="s">
        <v>7</v>
      </c>
      <c r="D211" s="8" t="s">
        <v>257</v>
      </c>
      <c r="E211" s="12">
        <v>1769.25</v>
      </c>
      <c r="F211" s="39" t="s">
        <v>399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>
      <c r="A212" s="27"/>
      <c r="B212" s="8" t="s">
        <v>63</v>
      </c>
      <c r="C212" s="8" t="s">
        <v>7</v>
      </c>
      <c r="D212" s="8" t="s">
        <v>254</v>
      </c>
      <c r="E212" s="12">
        <f>E211/E213</f>
        <v>5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>
      <c r="A213" s="27"/>
      <c r="B213" s="8" t="s">
        <v>3</v>
      </c>
      <c r="C213" s="8" t="s">
        <v>7</v>
      </c>
      <c r="D213" s="8" t="s">
        <v>141</v>
      </c>
      <c r="E213" s="12">
        <v>353.85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>
      <c r="A214" s="27"/>
      <c r="B214" s="8" t="s">
        <v>68</v>
      </c>
      <c r="C214" s="8" t="s">
        <v>18</v>
      </c>
      <c r="D214" s="30">
        <f>E211/E212</f>
        <v>353.85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ht="31.5">
      <c r="A215" s="27" t="s">
        <v>258</v>
      </c>
      <c r="B215" s="8" t="s">
        <v>60</v>
      </c>
      <c r="C215" s="8" t="s">
        <v>7</v>
      </c>
      <c r="D215" s="8" t="s">
        <v>259</v>
      </c>
      <c r="E215" s="12">
        <v>2593.6999999999998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>
      <c r="A216" s="27" t="s">
        <v>260</v>
      </c>
      <c r="B216" s="8" t="s">
        <v>63</v>
      </c>
      <c r="C216" s="8" t="s">
        <v>7</v>
      </c>
      <c r="D216" s="8" t="s">
        <v>117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>
      <c r="A217" s="27" t="s">
        <v>261</v>
      </c>
      <c r="B217" s="8" t="s">
        <v>3</v>
      </c>
      <c r="C217" s="8" t="s">
        <v>7</v>
      </c>
      <c r="D217" s="8" t="s">
        <v>66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>
      <c r="A218" s="27" t="s">
        <v>262</v>
      </c>
      <c r="B218" s="8" t="s">
        <v>68</v>
      </c>
      <c r="C218" s="8" t="s">
        <v>18</v>
      </c>
      <c r="D218" s="30">
        <f>E215/E2</f>
        <v>0.66789583327968605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ht="31.5">
      <c r="A219" s="27" t="s">
        <v>263</v>
      </c>
      <c r="B219" s="8" t="s">
        <v>60</v>
      </c>
      <c r="C219" s="8" t="s">
        <v>7</v>
      </c>
      <c r="D219" s="8" t="s">
        <v>264</v>
      </c>
      <c r="E219" s="12">
        <v>0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>
      <c r="A220" s="27" t="s">
        <v>265</v>
      </c>
      <c r="B220" s="8" t="s">
        <v>63</v>
      </c>
      <c r="C220" s="8" t="s">
        <v>7</v>
      </c>
      <c r="D220" s="8" t="s">
        <v>117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>
      <c r="A221" s="27" t="s">
        <v>266</v>
      </c>
      <c r="B221" s="8" t="s">
        <v>3</v>
      </c>
      <c r="C221" s="8" t="s">
        <v>7</v>
      </c>
      <c r="D221" s="8" t="s">
        <v>66</v>
      </c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>
      <c r="A222" s="27" t="s">
        <v>267</v>
      </c>
      <c r="B222" s="8" t="s">
        <v>68</v>
      </c>
      <c r="C222" s="8" t="s">
        <v>18</v>
      </c>
      <c r="D222" s="30">
        <f>E219/E2</f>
        <v>0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ht="31.5">
      <c r="A223" s="27" t="s">
        <v>268</v>
      </c>
      <c r="B223" s="8" t="s">
        <v>60</v>
      </c>
      <c r="C223" s="8" t="s">
        <v>7</v>
      </c>
      <c r="D223" s="8" t="s">
        <v>269</v>
      </c>
      <c r="E223" s="12">
        <f>375.34+17841.21+639.01+5793.57+3591.68</f>
        <v>28240.809999999998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>
      <c r="A224" s="27" t="s">
        <v>270</v>
      </c>
      <c r="B224" s="8" t="s">
        <v>63</v>
      </c>
      <c r="C224" s="8" t="s">
        <v>7</v>
      </c>
      <c r="D224" s="8" t="s">
        <v>117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>
      <c r="A225" s="27" t="s">
        <v>271</v>
      </c>
      <c r="B225" s="8" t="s">
        <v>3</v>
      </c>
      <c r="C225" s="8" t="s">
        <v>7</v>
      </c>
      <c r="D225" s="8" t="s">
        <v>66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>
      <c r="A226" s="27" t="s">
        <v>272</v>
      </c>
      <c r="B226" s="8" t="s">
        <v>68</v>
      </c>
      <c r="C226" s="8" t="s">
        <v>18</v>
      </c>
      <c r="D226" s="30">
        <f>E223/E2</f>
        <v>7.2722054699630991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ht="31.5">
      <c r="A227" s="27" t="s">
        <v>273</v>
      </c>
      <c r="B227" s="8" t="s">
        <v>60</v>
      </c>
      <c r="C227" s="8" t="s">
        <v>7</v>
      </c>
      <c r="D227" s="8" t="s">
        <v>274</v>
      </c>
      <c r="E227" s="12">
        <f>440.81+671.3+611.33+826.95+1836.18+368.86</f>
        <v>4755.43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>
      <c r="A228" s="27" t="s">
        <v>275</v>
      </c>
      <c r="B228" s="8" t="s">
        <v>63</v>
      </c>
      <c r="C228" s="8" t="s">
        <v>7</v>
      </c>
      <c r="D228" s="8" t="s">
        <v>117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>
      <c r="A229" s="27" t="s">
        <v>276</v>
      </c>
      <c r="B229" s="8" t="s">
        <v>3</v>
      </c>
      <c r="C229" s="8" t="s">
        <v>7</v>
      </c>
      <c r="D229" s="8" t="s">
        <v>66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>
      <c r="A230" s="27" t="s">
        <v>277</v>
      </c>
      <c r="B230" s="8" t="s">
        <v>68</v>
      </c>
      <c r="C230" s="8" t="s">
        <v>18</v>
      </c>
      <c r="D230" s="30">
        <f>E227/E2</f>
        <v>1.2245563798639849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ht="31.5">
      <c r="A231" s="27"/>
      <c r="B231" s="8" t="s">
        <v>60</v>
      </c>
      <c r="C231" s="8" t="s">
        <v>7</v>
      </c>
      <c r="D231" s="8" t="s">
        <v>385</v>
      </c>
      <c r="E231" s="38">
        <f>259.03+719.73+753.07+971.44</f>
        <v>2703.27</v>
      </c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3" customFormat="1">
      <c r="A232" s="27"/>
      <c r="B232" s="8" t="s">
        <v>63</v>
      </c>
      <c r="C232" s="8" t="s">
        <v>7</v>
      </c>
      <c r="D232" s="8" t="s">
        <v>117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3" customFormat="1">
      <c r="A233" s="27"/>
      <c r="B233" s="8" t="s">
        <v>3</v>
      </c>
      <c r="C233" s="8" t="s">
        <v>7</v>
      </c>
      <c r="D233" s="8" t="s">
        <v>66</v>
      </c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3" customFormat="1">
      <c r="A234" s="27"/>
      <c r="B234" s="8" t="s">
        <v>68</v>
      </c>
      <c r="C234" s="8" t="s">
        <v>18</v>
      </c>
      <c r="D234" s="30">
        <f>E231/E2</f>
        <v>0.69611087220186485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3" customFormat="1" ht="31.5">
      <c r="A235" s="27" t="s">
        <v>278</v>
      </c>
      <c r="B235" s="8" t="s">
        <v>60</v>
      </c>
      <c r="C235" s="8" t="s">
        <v>7</v>
      </c>
      <c r="D235" s="8" t="s">
        <v>279</v>
      </c>
      <c r="E235" s="12">
        <f>165.06+9550.54</f>
        <v>9715.6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>
      <c r="A236" s="27" t="s">
        <v>280</v>
      </c>
      <c r="B236" s="8" t="s">
        <v>63</v>
      </c>
      <c r="C236" s="8" t="s">
        <v>7</v>
      </c>
      <c r="D236" s="8" t="s">
        <v>117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>
      <c r="A237" s="27" t="s">
        <v>281</v>
      </c>
      <c r="B237" s="8" t="s">
        <v>3</v>
      </c>
      <c r="C237" s="8" t="s">
        <v>7</v>
      </c>
      <c r="D237" s="8" t="s">
        <v>66</v>
      </c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>
      <c r="A238" s="27" t="s">
        <v>282</v>
      </c>
      <c r="B238" s="8" t="s">
        <v>68</v>
      </c>
      <c r="C238" s="8" t="s">
        <v>18</v>
      </c>
      <c r="D238" s="30">
        <f>E235/E2</f>
        <v>2.5018347371755092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ht="31.5">
      <c r="A239" s="27" t="s">
        <v>283</v>
      </c>
      <c r="B239" s="8" t="s">
        <v>60</v>
      </c>
      <c r="C239" s="8" t="s">
        <v>7</v>
      </c>
      <c r="D239" s="8" t="s">
        <v>284</v>
      </c>
      <c r="E239" s="12">
        <v>511.25</v>
      </c>
      <c r="F239" s="12" t="s">
        <v>285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>
      <c r="A240" s="27" t="s">
        <v>286</v>
      </c>
      <c r="B240" s="8" t="s">
        <v>63</v>
      </c>
      <c r="C240" s="8" t="s">
        <v>7</v>
      </c>
      <c r="D240" s="8" t="s">
        <v>117</v>
      </c>
      <c r="E240" s="12"/>
      <c r="F240" s="12" t="s">
        <v>66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>
      <c r="A241" s="27" t="s">
        <v>287</v>
      </c>
      <c r="B241" s="8" t="s">
        <v>3</v>
      </c>
      <c r="C241" s="8" t="s">
        <v>7</v>
      </c>
      <c r="D241" s="8" t="s">
        <v>66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s="13" customFormat="1">
      <c r="A242" s="27" t="s">
        <v>288</v>
      </c>
      <c r="B242" s="8" t="s">
        <v>68</v>
      </c>
      <c r="C242" s="8" t="s">
        <v>18</v>
      </c>
      <c r="D242" s="30">
        <f>E239/E2</f>
        <v>0.13165043943564772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s="13" customFormat="1" ht="31.5">
      <c r="A243" s="27" t="s">
        <v>289</v>
      </c>
      <c r="B243" s="8" t="s">
        <v>60</v>
      </c>
      <c r="C243" s="8" t="s">
        <v>7</v>
      </c>
      <c r="D243" s="8" t="s">
        <v>290</v>
      </c>
      <c r="E243" s="12">
        <f>7197.16+1061.68+10035.87+894.8+1653.89+539.98+2242.82+1295.4</f>
        <v>24921.599999999999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s="13" customFormat="1">
      <c r="A244" s="27" t="s">
        <v>291</v>
      </c>
      <c r="B244" s="8" t="s">
        <v>63</v>
      </c>
      <c r="C244" s="8" t="s">
        <v>7</v>
      </c>
      <c r="D244" s="8" t="s">
        <v>117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s="13" customFormat="1">
      <c r="A245" s="27" t="s">
        <v>292</v>
      </c>
      <c r="B245" s="8" t="s">
        <v>3</v>
      </c>
      <c r="C245" s="8" t="s">
        <v>7</v>
      </c>
      <c r="D245" s="8" t="s">
        <v>66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s="13" customFormat="1">
      <c r="A246" s="27" t="s">
        <v>293</v>
      </c>
      <c r="B246" s="8" t="s">
        <v>68</v>
      </c>
      <c r="C246" s="8" t="s">
        <v>18</v>
      </c>
      <c r="D246" s="30">
        <f>E243/E2</f>
        <v>6.4174857534267735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s="13" customFormat="1" ht="31.5">
      <c r="A247" s="27"/>
      <c r="B247" s="8" t="s">
        <v>60</v>
      </c>
      <c r="C247" s="8" t="s">
        <v>7</v>
      </c>
      <c r="D247" s="30" t="s">
        <v>294</v>
      </c>
      <c r="E247" s="12">
        <v>3322.87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 s="13" customFormat="1">
      <c r="A248" s="27"/>
      <c r="B248" s="8" t="s">
        <v>63</v>
      </c>
      <c r="C248" s="8" t="s">
        <v>7</v>
      </c>
      <c r="D248" s="30" t="s">
        <v>117</v>
      </c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 s="13" customFormat="1">
      <c r="A249" s="27"/>
      <c r="B249" s="8" t="s">
        <v>3</v>
      </c>
      <c r="C249" s="8" t="s">
        <v>7</v>
      </c>
      <c r="D249" s="30" t="s">
        <v>66</v>
      </c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s="13" customFormat="1">
      <c r="A250" s="27"/>
      <c r="B250" s="8" t="s">
        <v>68</v>
      </c>
      <c r="C250" s="8" t="s">
        <v>18</v>
      </c>
      <c r="D250" s="30">
        <f>E247/E2</f>
        <v>0.85566219205384986</v>
      </c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s="13" customFormat="1" ht="47.25">
      <c r="A251" s="23" t="s">
        <v>295</v>
      </c>
      <c r="B251" s="24" t="s">
        <v>55</v>
      </c>
      <c r="C251" s="24" t="s">
        <v>7</v>
      </c>
      <c r="D251" s="24" t="s">
        <v>296</v>
      </c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 s="13" customFormat="1" ht="18.75">
      <c r="A252" s="27" t="s">
        <v>297</v>
      </c>
      <c r="B252" s="8" t="s">
        <v>58</v>
      </c>
      <c r="C252" s="8" t="s">
        <v>18</v>
      </c>
      <c r="D252" s="8">
        <f>E253+E257+E261+E265+E269+E273+E277+E281+E285+E289</f>
        <v>12202.82</v>
      </c>
      <c r="E252" s="12"/>
      <c r="F252" s="35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 s="13" customFormat="1" ht="31.5">
      <c r="A253" s="27" t="s">
        <v>298</v>
      </c>
      <c r="B253" s="8" t="s">
        <v>60</v>
      </c>
      <c r="C253" s="8" t="s">
        <v>7</v>
      </c>
      <c r="D253" s="8" t="s">
        <v>299</v>
      </c>
      <c r="E253" s="12">
        <v>0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s="13" customFormat="1">
      <c r="A254" s="27" t="s">
        <v>300</v>
      </c>
      <c r="B254" s="8" t="s">
        <v>63</v>
      </c>
      <c r="C254" s="8" t="s">
        <v>7</v>
      </c>
      <c r="D254" s="8" t="s">
        <v>117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s="13" customFormat="1">
      <c r="A255" s="27" t="s">
        <v>301</v>
      </c>
      <c r="B255" s="8" t="s">
        <v>3</v>
      </c>
      <c r="C255" s="8" t="s">
        <v>7</v>
      </c>
      <c r="D255" s="8" t="s">
        <v>66</v>
      </c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 s="13" customFormat="1">
      <c r="A256" s="27" t="s">
        <v>302</v>
      </c>
      <c r="B256" s="8" t="s">
        <v>68</v>
      </c>
      <c r="C256" s="8" t="s">
        <v>18</v>
      </c>
      <c r="D256" s="8">
        <v>0</v>
      </c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:22" s="13" customFormat="1" ht="31.5">
      <c r="A257" s="27" t="s">
        <v>303</v>
      </c>
      <c r="B257" s="8" t="s">
        <v>60</v>
      </c>
      <c r="C257" s="8" t="s">
        <v>7</v>
      </c>
      <c r="D257" s="8" t="s">
        <v>304</v>
      </c>
      <c r="E257" s="12">
        <v>238.88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:22" s="13" customFormat="1">
      <c r="A258" s="27" t="s">
        <v>305</v>
      </c>
      <c r="B258" s="8" t="s">
        <v>63</v>
      </c>
      <c r="C258" s="8" t="s">
        <v>7</v>
      </c>
      <c r="D258" s="8" t="s">
        <v>117</v>
      </c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1:22" s="13" customFormat="1">
      <c r="A259" s="27" t="s">
        <v>306</v>
      </c>
      <c r="B259" s="8" t="s">
        <v>3</v>
      </c>
      <c r="C259" s="8" t="s">
        <v>7</v>
      </c>
      <c r="D259" s="8" t="s">
        <v>66</v>
      </c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1:22" s="13" customFormat="1">
      <c r="A260" s="27" t="s">
        <v>307</v>
      </c>
      <c r="B260" s="8" t="s">
        <v>68</v>
      </c>
      <c r="C260" s="8" t="s">
        <v>18</v>
      </c>
      <c r="D260" s="30">
        <f>E257/E2</f>
        <v>6.1513265471662644E-2</v>
      </c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1:22" s="13" customFormat="1" ht="31.5">
      <c r="A261" s="27" t="s">
        <v>308</v>
      </c>
      <c r="B261" s="8" t="s">
        <v>60</v>
      </c>
      <c r="C261" s="8" t="s">
        <v>7</v>
      </c>
      <c r="D261" s="8" t="s">
        <v>309</v>
      </c>
      <c r="E261" s="12">
        <v>1405.76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s="13" customFormat="1">
      <c r="A262" s="27" t="s">
        <v>310</v>
      </c>
      <c r="B262" s="8" t="s">
        <v>63</v>
      </c>
      <c r="C262" s="8" t="s">
        <v>7</v>
      </c>
      <c r="D262" s="8" t="s">
        <v>117</v>
      </c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1:22" s="13" customFormat="1">
      <c r="A263" s="27" t="s">
        <v>311</v>
      </c>
      <c r="B263" s="8" t="s">
        <v>3</v>
      </c>
      <c r="C263" s="8" t="s">
        <v>7</v>
      </c>
      <c r="D263" s="8" t="s">
        <v>66</v>
      </c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1:22" s="13" customFormat="1">
      <c r="A264" s="27" t="s">
        <v>312</v>
      </c>
      <c r="B264" s="8" t="s">
        <v>68</v>
      </c>
      <c r="C264" s="8" t="s">
        <v>18</v>
      </c>
      <c r="D264" s="40">
        <f>E261/E2</f>
        <v>0.36199300096050102</v>
      </c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1:22" s="13" customFormat="1" ht="31.5">
      <c r="A265" s="27" t="s">
        <v>313</v>
      </c>
      <c r="B265" s="8" t="s">
        <v>60</v>
      </c>
      <c r="C265" s="8" t="s">
        <v>7</v>
      </c>
      <c r="D265" s="8" t="s">
        <v>314</v>
      </c>
      <c r="E265" s="12">
        <v>0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s="13" customFormat="1">
      <c r="A266" s="27" t="s">
        <v>315</v>
      </c>
      <c r="B266" s="8" t="s">
        <v>63</v>
      </c>
      <c r="C266" s="8" t="s">
        <v>7</v>
      </c>
      <c r="D266" s="8" t="s">
        <v>117</v>
      </c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1:22" s="13" customFormat="1">
      <c r="A267" s="27" t="s">
        <v>316</v>
      </c>
      <c r="B267" s="8" t="s">
        <v>3</v>
      </c>
      <c r="C267" s="8" t="s">
        <v>7</v>
      </c>
      <c r="D267" s="8" t="s">
        <v>66</v>
      </c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1:22" s="13" customFormat="1">
      <c r="A268" s="27" t="s">
        <v>317</v>
      </c>
      <c r="B268" s="8" t="s">
        <v>68</v>
      </c>
      <c r="C268" s="8" t="s">
        <v>18</v>
      </c>
      <c r="D268" s="8">
        <v>0</v>
      </c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1:22" s="13" customFormat="1" ht="31.5">
      <c r="A269" s="27" t="s">
        <v>318</v>
      </c>
      <c r="B269" s="8" t="s">
        <v>60</v>
      </c>
      <c r="C269" s="8" t="s">
        <v>7</v>
      </c>
      <c r="D269" s="8" t="s">
        <v>319</v>
      </c>
      <c r="E269" s="12">
        <v>0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s="13" customFormat="1">
      <c r="A270" s="27" t="s">
        <v>320</v>
      </c>
      <c r="B270" s="8" t="s">
        <v>63</v>
      </c>
      <c r="C270" s="8" t="s">
        <v>7</v>
      </c>
      <c r="D270" s="8" t="s">
        <v>117</v>
      </c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s="13" customFormat="1">
      <c r="A271" s="27" t="s">
        <v>321</v>
      </c>
      <c r="B271" s="8" t="s">
        <v>3</v>
      </c>
      <c r="C271" s="8" t="s">
        <v>7</v>
      </c>
      <c r="D271" s="8" t="s">
        <v>66</v>
      </c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2" s="13" customFormat="1">
      <c r="A272" s="27" t="s">
        <v>322</v>
      </c>
      <c r="B272" s="8" t="s">
        <v>68</v>
      </c>
      <c r="C272" s="8" t="s">
        <v>18</v>
      </c>
      <c r="D272" s="30">
        <f>E269/E2</f>
        <v>0</v>
      </c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 s="13" customFormat="1" ht="31.5">
      <c r="A273" s="27" t="s">
        <v>323</v>
      </c>
      <c r="B273" s="8" t="s">
        <v>60</v>
      </c>
      <c r="C273" s="8" t="s">
        <v>7</v>
      </c>
      <c r="D273" s="8" t="s">
        <v>324</v>
      </c>
      <c r="E273" s="12">
        <v>0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2" s="13" customFormat="1">
      <c r="A274" s="27" t="s">
        <v>325</v>
      </c>
      <c r="B274" s="8" t="s">
        <v>63</v>
      </c>
      <c r="C274" s="8" t="s">
        <v>7</v>
      </c>
      <c r="D274" s="8" t="s">
        <v>117</v>
      </c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2" s="13" customFormat="1">
      <c r="A275" s="27" t="s">
        <v>326</v>
      </c>
      <c r="B275" s="8" t="s">
        <v>3</v>
      </c>
      <c r="C275" s="8" t="s">
        <v>7</v>
      </c>
      <c r="D275" s="8" t="s">
        <v>66</v>
      </c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2" s="13" customFormat="1">
      <c r="A276" s="27" t="s">
        <v>327</v>
      </c>
      <c r="B276" s="8" t="s">
        <v>68</v>
      </c>
      <c r="C276" s="8" t="s">
        <v>18</v>
      </c>
      <c r="D276" s="30">
        <f>E273/E2</f>
        <v>0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2" s="13" customFormat="1" ht="31.5">
      <c r="A277" s="27" t="s">
        <v>328</v>
      </c>
      <c r="B277" s="8" t="s">
        <v>60</v>
      </c>
      <c r="C277" s="8" t="s">
        <v>7</v>
      </c>
      <c r="D277" s="8" t="s">
        <v>329</v>
      </c>
      <c r="E277" s="12">
        <f>3867.36+5386.75</f>
        <v>9254.11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s="13" customFormat="1">
      <c r="A278" s="27" t="s">
        <v>330</v>
      </c>
      <c r="B278" s="8" t="s">
        <v>63</v>
      </c>
      <c r="C278" s="8" t="s">
        <v>7</v>
      </c>
      <c r="D278" s="8" t="s">
        <v>117</v>
      </c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2" s="13" customFormat="1">
      <c r="A279" s="27" t="s">
        <v>331</v>
      </c>
      <c r="B279" s="8" t="s">
        <v>3</v>
      </c>
      <c r="C279" s="8" t="s">
        <v>7</v>
      </c>
      <c r="D279" s="8" t="s">
        <v>66</v>
      </c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2" s="13" customFormat="1">
      <c r="A280" s="27" t="s">
        <v>332</v>
      </c>
      <c r="B280" s="8" t="s">
        <v>68</v>
      </c>
      <c r="C280" s="8" t="s">
        <v>18</v>
      </c>
      <c r="D280" s="30">
        <f>E277/E2</f>
        <v>2.3829978446666447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2" s="13" customFormat="1" ht="31.5">
      <c r="A281" s="27" t="s">
        <v>333</v>
      </c>
      <c r="B281" s="8" t="s">
        <v>60</v>
      </c>
      <c r="C281" s="8" t="s">
        <v>7</v>
      </c>
      <c r="D281" s="8" t="s">
        <v>334</v>
      </c>
      <c r="E281" s="12">
        <v>161.69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2" s="13" customFormat="1">
      <c r="A282" s="27" t="s">
        <v>335</v>
      </c>
      <c r="B282" s="8" t="s">
        <v>63</v>
      </c>
      <c r="C282" s="8" t="s">
        <v>7</v>
      </c>
      <c r="D282" s="8" t="s">
        <v>117</v>
      </c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s="13" customFormat="1">
      <c r="A283" s="27" t="s">
        <v>336</v>
      </c>
      <c r="B283" s="8" t="s">
        <v>3</v>
      </c>
      <c r="C283" s="8" t="s">
        <v>7</v>
      </c>
      <c r="D283" s="8" t="s">
        <v>66</v>
      </c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 s="13" customFormat="1">
      <c r="A284" s="27" t="s">
        <v>337</v>
      </c>
      <c r="B284" s="8" t="s">
        <v>68</v>
      </c>
      <c r="C284" s="8" t="s">
        <v>18</v>
      </c>
      <c r="D284" s="30">
        <f>E281/E2</f>
        <v>4.1636302302884849E-2</v>
      </c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 s="13" customFormat="1" ht="31.5">
      <c r="A285" s="27" t="s">
        <v>338</v>
      </c>
      <c r="B285" s="8" t="s">
        <v>60</v>
      </c>
      <c r="C285" s="8" t="s">
        <v>7</v>
      </c>
      <c r="D285" s="8" t="s">
        <v>339</v>
      </c>
      <c r="E285" s="12">
        <v>1142.3800000000001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22" s="13" customFormat="1">
      <c r="A286" s="27" t="s">
        <v>340</v>
      </c>
      <c r="B286" s="8" t="s">
        <v>63</v>
      </c>
      <c r="C286" s="8" t="s">
        <v>7</v>
      </c>
      <c r="D286" s="8" t="s">
        <v>117</v>
      </c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:22" s="13" customFormat="1">
      <c r="A287" s="27" t="s">
        <v>341</v>
      </c>
      <c r="B287" s="8" t="s">
        <v>3</v>
      </c>
      <c r="C287" s="8" t="s">
        <v>7</v>
      </c>
      <c r="D287" s="8" t="s">
        <v>66</v>
      </c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 s="13" customFormat="1">
      <c r="A288" s="27" t="s">
        <v>342</v>
      </c>
      <c r="B288" s="8" t="s">
        <v>68</v>
      </c>
      <c r="C288" s="8" t="s">
        <v>18</v>
      </c>
      <c r="D288" s="30">
        <f>E285/E2</f>
        <v>0.29417081467480738</v>
      </c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 s="13" customFormat="1" ht="31.5">
      <c r="A289" s="27" t="s">
        <v>343</v>
      </c>
      <c r="B289" s="8" t="s">
        <v>60</v>
      </c>
      <c r="C289" s="8" t="s">
        <v>7</v>
      </c>
      <c r="D289" s="8" t="s">
        <v>344</v>
      </c>
      <c r="E289" s="12">
        <v>0</v>
      </c>
      <c r="F289" s="12" t="s">
        <v>345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:22" s="13" customFormat="1">
      <c r="A290" s="27" t="s">
        <v>346</v>
      </c>
      <c r="B290" s="8" t="s">
        <v>63</v>
      </c>
      <c r="C290" s="8" t="s">
        <v>7</v>
      </c>
      <c r="D290" s="8" t="s">
        <v>117</v>
      </c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s="13" customFormat="1">
      <c r="A291" s="27" t="s">
        <v>347</v>
      </c>
      <c r="B291" s="8" t="s">
        <v>3</v>
      </c>
      <c r="C291" s="8" t="s">
        <v>7</v>
      </c>
      <c r="D291" s="8" t="s">
        <v>348</v>
      </c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:22" s="13" customFormat="1">
      <c r="A292" s="27" t="s">
        <v>349</v>
      </c>
      <c r="B292" s="8" t="s">
        <v>68</v>
      </c>
      <c r="C292" s="8" t="s">
        <v>18</v>
      </c>
      <c r="D292" s="30">
        <f>E289/E2</f>
        <v>0</v>
      </c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 s="13" customFormat="1">
      <c r="A293" s="27"/>
      <c r="B293" s="24" t="s">
        <v>350</v>
      </c>
      <c r="C293" s="8" t="s">
        <v>18</v>
      </c>
      <c r="D293" s="36">
        <f>SUM(D128,D28,D34,D60,D66,D92,D110,D116,D122,D138,D148,D206,D252)</f>
        <v>604737.54</v>
      </c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:22">
      <c r="A294" s="42" t="s">
        <v>351</v>
      </c>
      <c r="B294" s="42"/>
      <c r="C294" s="42"/>
      <c r="D294" s="42"/>
    </row>
    <row r="295" spans="1:22">
      <c r="A295" s="6" t="s">
        <v>352</v>
      </c>
      <c r="B295" s="7" t="s">
        <v>353</v>
      </c>
      <c r="C295" s="7" t="s">
        <v>354</v>
      </c>
      <c r="D295" s="7">
        <v>5</v>
      </c>
      <c r="E295" s="2" t="s">
        <v>19</v>
      </c>
    </row>
    <row r="296" spans="1:22">
      <c r="A296" s="6" t="s">
        <v>355</v>
      </c>
      <c r="B296" s="7" t="s">
        <v>356</v>
      </c>
      <c r="C296" s="7" t="s">
        <v>354</v>
      </c>
      <c r="D296" s="7">
        <v>4</v>
      </c>
      <c r="E296" s="2" t="s">
        <v>19</v>
      </c>
    </row>
    <row r="297" spans="1:22">
      <c r="A297" s="6" t="s">
        <v>357</v>
      </c>
      <c r="B297" s="7" t="s">
        <v>358</v>
      </c>
      <c r="C297" s="7" t="s">
        <v>354</v>
      </c>
      <c r="D297" s="7">
        <v>1</v>
      </c>
      <c r="E297" s="2" t="s">
        <v>19</v>
      </c>
    </row>
    <row r="298" spans="1:22">
      <c r="A298" s="6" t="s">
        <v>359</v>
      </c>
      <c r="B298" s="7" t="s">
        <v>360</v>
      </c>
      <c r="C298" s="7" t="s">
        <v>18</v>
      </c>
      <c r="D298" s="7">
        <v>-21183.62</v>
      </c>
      <c r="E298" s="2" t="s">
        <v>19</v>
      </c>
    </row>
    <row r="299" spans="1:22">
      <c r="A299" s="42" t="s">
        <v>361</v>
      </c>
      <c r="B299" s="42"/>
      <c r="C299" s="42"/>
      <c r="D299" s="42"/>
    </row>
    <row r="300" spans="1:22" ht="31.5">
      <c r="A300" s="6" t="s">
        <v>362</v>
      </c>
      <c r="B300" s="7" t="s">
        <v>17</v>
      </c>
      <c r="C300" s="7" t="s">
        <v>18</v>
      </c>
      <c r="D300" s="7">
        <v>0</v>
      </c>
      <c r="E300" s="2" t="s">
        <v>363</v>
      </c>
    </row>
    <row r="301" spans="1:22" ht="31.5">
      <c r="A301" s="6" t="s">
        <v>364</v>
      </c>
      <c r="B301" s="7" t="s">
        <v>21</v>
      </c>
      <c r="C301" s="7" t="s">
        <v>18</v>
      </c>
      <c r="D301" s="7">
        <v>0</v>
      </c>
      <c r="E301" s="2" t="s">
        <v>363</v>
      </c>
    </row>
    <row r="302" spans="1:22" ht="31.5">
      <c r="A302" s="6" t="s">
        <v>365</v>
      </c>
      <c r="B302" s="7" t="s">
        <v>23</v>
      </c>
      <c r="C302" s="7" t="s">
        <v>18</v>
      </c>
      <c r="D302" s="7">
        <v>0</v>
      </c>
      <c r="E302" s="2" t="s">
        <v>363</v>
      </c>
    </row>
    <row r="303" spans="1:22" ht="31.5">
      <c r="A303" s="6" t="s">
        <v>366</v>
      </c>
      <c r="B303" s="7" t="s">
        <v>48</v>
      </c>
      <c r="C303" s="7" t="s">
        <v>18</v>
      </c>
      <c r="D303" s="7">
        <v>0</v>
      </c>
      <c r="E303" s="2" t="s">
        <v>363</v>
      </c>
    </row>
    <row r="304" spans="1:22" ht="31.5">
      <c r="A304" s="6" t="s">
        <v>367</v>
      </c>
      <c r="B304" s="7" t="s">
        <v>368</v>
      </c>
      <c r="C304" s="7" t="s">
        <v>18</v>
      </c>
      <c r="D304" s="7">
        <v>0</v>
      </c>
      <c r="E304" s="2" t="s">
        <v>363</v>
      </c>
    </row>
    <row r="305" spans="1:5" ht="31.5">
      <c r="A305" s="6" t="s">
        <v>369</v>
      </c>
      <c r="B305" s="7" t="s">
        <v>52</v>
      </c>
      <c r="C305" s="7" t="s">
        <v>18</v>
      </c>
      <c r="D305" s="7">
        <v>0</v>
      </c>
      <c r="E305" s="2" t="s">
        <v>363</v>
      </c>
    </row>
    <row r="306" spans="1:5">
      <c r="A306" s="42" t="s">
        <v>370</v>
      </c>
      <c r="B306" s="42"/>
      <c r="C306" s="42"/>
      <c r="D306" s="42"/>
      <c r="E306" s="37"/>
    </row>
    <row r="307" spans="1:5" ht="31.5">
      <c r="A307" s="6" t="s">
        <v>371</v>
      </c>
      <c r="B307" s="7" t="s">
        <v>353</v>
      </c>
      <c r="C307" s="7" t="s">
        <v>354</v>
      </c>
      <c r="D307" s="7">
        <v>0</v>
      </c>
      <c r="E307" s="2" t="s">
        <v>363</v>
      </c>
    </row>
    <row r="308" spans="1:5" ht="31.5">
      <c r="A308" s="6" t="s">
        <v>372</v>
      </c>
      <c r="B308" s="7" t="s">
        <v>356</v>
      </c>
      <c r="C308" s="7" t="s">
        <v>354</v>
      </c>
      <c r="D308" s="7">
        <v>0</v>
      </c>
      <c r="E308" s="2" t="s">
        <v>363</v>
      </c>
    </row>
    <row r="309" spans="1:5" ht="31.5">
      <c r="A309" s="6" t="s">
        <v>373</v>
      </c>
      <c r="B309" s="7" t="s">
        <v>374</v>
      </c>
      <c r="C309" s="7" t="s">
        <v>354</v>
      </c>
      <c r="D309" s="7">
        <v>0</v>
      </c>
      <c r="E309" s="2" t="s">
        <v>363</v>
      </c>
    </row>
    <row r="310" spans="1:5" ht="31.5">
      <c r="A310" s="6" t="s">
        <v>375</v>
      </c>
      <c r="B310" s="7" t="s">
        <v>360</v>
      </c>
      <c r="C310" s="7" t="s">
        <v>18</v>
      </c>
      <c r="D310" s="7">
        <v>0</v>
      </c>
      <c r="E310" s="2" t="s">
        <v>363</v>
      </c>
    </row>
    <row r="311" spans="1:5">
      <c r="A311" s="42" t="s">
        <v>376</v>
      </c>
      <c r="B311" s="42"/>
      <c r="C311" s="42"/>
      <c r="D311" s="42"/>
    </row>
    <row r="312" spans="1:5">
      <c r="A312" s="6" t="s">
        <v>377</v>
      </c>
      <c r="B312" s="7" t="s">
        <v>378</v>
      </c>
      <c r="C312" s="7" t="s">
        <v>354</v>
      </c>
      <c r="D312" s="7">
        <v>8</v>
      </c>
      <c r="E312" s="2" t="s">
        <v>379</v>
      </c>
    </row>
    <row r="313" spans="1:5">
      <c r="A313" s="6" t="s">
        <v>380</v>
      </c>
      <c r="B313" s="7" t="s">
        <v>381</v>
      </c>
      <c r="C313" s="7" t="s">
        <v>354</v>
      </c>
      <c r="D313" s="7">
        <v>15</v>
      </c>
      <c r="E313" s="2" t="s">
        <v>379</v>
      </c>
    </row>
    <row r="314" spans="1:5" ht="31.5">
      <c r="A314" s="6" t="s">
        <v>382</v>
      </c>
      <c r="B314" s="7" t="s">
        <v>383</v>
      </c>
      <c r="C314" s="7" t="s">
        <v>18</v>
      </c>
      <c r="D314" s="7">
        <v>177384.27</v>
      </c>
      <c r="E314" s="2" t="s">
        <v>379</v>
      </c>
    </row>
    <row r="318" spans="1:5">
      <c r="A318" s="47" t="s">
        <v>400</v>
      </c>
      <c r="B318" s="47"/>
      <c r="D318" s="48" t="s">
        <v>401</v>
      </c>
    </row>
  </sheetData>
  <mergeCells count="9">
    <mergeCell ref="A299:D299"/>
    <mergeCell ref="A306:D306"/>
    <mergeCell ref="A311:D311"/>
    <mergeCell ref="A318:B318"/>
    <mergeCell ref="A2:D2"/>
    <mergeCell ref="A8:D8"/>
    <mergeCell ref="A26:D26"/>
    <mergeCell ref="F139:F140"/>
    <mergeCell ref="A294:D294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2017-04-11T12:01:40Z</dcterms:modified>
</cp:coreProperties>
</file>