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25" i="1"/>
  <c r="D162"/>
  <c r="D208"/>
  <c r="E187"/>
  <c r="E175"/>
  <c r="D15" l="1"/>
  <c r="D14"/>
  <c r="D13"/>
  <c r="D94" l="1"/>
  <c r="D76" l="1"/>
  <c r="D236"/>
  <c r="D232"/>
  <c r="D228"/>
  <c r="D224"/>
  <c r="D220"/>
  <c r="D216"/>
  <c r="D204"/>
  <c r="D194"/>
  <c r="D190"/>
  <c r="D186"/>
  <c r="D182"/>
  <c r="D178"/>
  <c r="D174"/>
  <c r="D170"/>
  <c r="D166"/>
  <c r="D152"/>
  <c r="D148"/>
  <c r="D144"/>
  <c r="D140"/>
  <c r="D136"/>
  <c r="D132"/>
  <c r="D128"/>
  <c r="D124"/>
  <c r="D120"/>
  <c r="D116"/>
  <c r="D112"/>
  <c r="D108"/>
  <c r="D104"/>
  <c r="F99"/>
  <c r="D92"/>
  <c r="D88"/>
  <c r="D84"/>
  <c r="D82"/>
  <c r="D78"/>
  <c r="D70"/>
  <c r="D66"/>
  <c r="D64"/>
  <c r="D60"/>
  <c r="D58"/>
  <c r="D54"/>
  <c r="D50"/>
  <c r="D46"/>
  <c r="D42"/>
  <c r="D38"/>
  <c r="D34"/>
  <c r="D32"/>
  <c r="D28"/>
  <c r="D22"/>
  <c r="D17"/>
  <c r="D237" l="1"/>
  <c r="D12"/>
  <c r="D196"/>
  <c r="D25" l="1"/>
</calcChain>
</file>

<file path=xl/sharedStrings.xml><?xml version="1.0" encoding="utf-8"?>
<sst xmlns="http://schemas.openxmlformats.org/spreadsheetml/2006/main" count="949" uniqueCount="379">
  <si>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</si>
  <si>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</si>
  <si>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</si>
  <si>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</si>
  <si>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</si>
  <si>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</si>
  <si>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</si>
  <si>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</si>
  <si>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</si>
  <si>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</si>
  <si>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</si>
  <si>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</si>
  <si>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</si>
  <si>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</si>
  <si>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</si>
  <si>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</si>
  <si>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</si>
  <si>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</si>
  <si>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</si>
  <si>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</si>
  <si>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</si>
  <si>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</si>
  <si>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</si>
  <si>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</si>
  <si>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</si>
  <si>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</si>
  <si>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</si>
  <si>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</si>
  <si>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</si>
  <si>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</si>
  <si>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</si>
  <si>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</si>
  <si>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</si>
  <si>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</si>
  <si>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</si>
  <si>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</si>
  <si>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</si>
  <si>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</si>
  <si>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</si>
  <si>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</si>
  <si>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</si>
  <si>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</si>
  <si>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</si>
  <si>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</si>
  <si>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</si>
  <si>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</si>
  <si>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</si>
  <si>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</si>
  <si>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</si>
  <si>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</si>
  <si>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</si>
  <si>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</si>
  <si>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</si>
  <si>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</si>
  <si>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</si>
  <si>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</si>
  <si>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</si>
  <si>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</si>
  <si>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</si>
  <si>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</si>
  <si>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</si>
  <si>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</si>
  <si>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</si>
  <si>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</si>
  <si>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</si>
  <si>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</si>
  <si>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</si>
  <si>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</si>
  <si>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</si>
  <si>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</si>
  <si>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</si>
  <si>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</si>
  <si>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</si>
  <si>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</si>
  <si>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</si>
  <si>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</si>
  <si>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</si>
  <si>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</si>
  <si>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</si>
  <si>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</si>
  <si>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</si>
  <si>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</si>
  <si>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</si>
  <si>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</si>
  <si>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</si>
  <si>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</si>
  <si>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</si>
  <si>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</si>
  <si>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</si>
  <si>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</si>
  <si>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</si>
  <si>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</si>
  <si>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</si>
  <si>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</si>
  <si>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</si>
  <si>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</si>
  <si>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</si>
  <si>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</si>
  <si>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</si>
  <si>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</si>
  <si>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</si>
  <si>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</si>
  <si>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</si>
  <si>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</si>
  <si>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</si>
  <si>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</si>
  <si>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</si>
  <si>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</si>
  <si>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</si>
  <si>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</si>
  <si>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</si>
  <si>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</si>
  <si>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</si>
  <si>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</si>
  <si>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</si>
  <si>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</si>
  <si>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</si>
  <si>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</si>
  <si>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</si>
  <si>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</si>
  <si>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</si>
  <si>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</si>
  <si>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</si>
  <si>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</si>
  <si>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</si>
  <si>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</si>
  <si>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</si>
  <si>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</si>
  <si>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</si>
  <si>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</si>
  <si>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</si>
  <si>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</si>
  <si>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</si>
  <si>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</si>
  <si>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</si>
  <si>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</si>
  <si>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</si>
  <si>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</si>
  <si>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</si>
  <si>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</si>
  <si>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</si>
  <si>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</si>
  <si>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</si>
  <si>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</si>
  <si>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</si>
  <si>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</si>
  <si>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</si>
  <si>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</si>
  <si>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</si>
  <si>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</si>
  <si>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</si>
  <si>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</si>
  <si>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</si>
  <si>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</si>
  <si>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</si>
  <si>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</si>
  <si>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</si>
  <si>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</si>
  <si>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</si>
  <si>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</si>
  <si>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</si>
  <si>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</si>
  <si>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</si>
  <si>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</si>
  <si>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</si>
  <si>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</si>
  <si>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</si>
  <si>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</si>
  <si>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</si>
  <si>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</si>
  <si>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</si>
  <si>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</si>
  <si>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</si>
  <si>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</si>
  <si>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</si>
  <si>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</si>
  <si>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</si>
  <si>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</si>
  <si>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</si>
  <si>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</si>
  <si>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</si>
  <si>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</si>
  <si>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</si>
  <si>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</si>
  <si>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</si>
  <si>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</si>
  <si>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</si>
  <si>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</si>
  <si>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</si>
  <si>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</si>
  <si>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</si>
  <si>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</si>
  <si>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</si>
  <si>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</si>
  <si>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</si>
  <si>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</si>
  <si>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</si>
  <si>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</si>
  <si>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</si>
  <si>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</si>
  <si>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</si>
  <si>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</si>
  <si>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</si>
  <si>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</si>
  <si>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</si>
  <si>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</si>
  <si>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</si>
  <si>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</si>
  <si>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</si>
  <si>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</si>
  <si>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</si>
  <si>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</si>
  <si>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</si>
  <si>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</si>
  <si>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</si>
  <si>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</si>
  <si>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</si>
  <si>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</si>
  <si>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</si>
  <si>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</si>
  <si>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</si>
  <si>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</si>
  <si>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</si>
  <si>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</si>
  <si>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</si>
  <si>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</si>
  <si>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</si>
  <si>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</si>
  <si>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</si>
  <si>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</si>
  <si>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</si>
  <si>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</si>
  <si>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</si>
  <si>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</si>
  <si>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</si>
  <si>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</si>
  <si>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</si>
  <si>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</si>
  <si>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</si>
  <si>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</si>
  <si>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</si>
  <si>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</si>
  <si>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</si>
  <si>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</si>
  <si>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</si>
  <si>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</si>
  <si>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</si>
  <si>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</si>
  <si>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</si>
  <si>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</si>
  <si>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</si>
  <si>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</si>
  <si>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</si>
  <si>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</si>
  <si>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</si>
  <si>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</si>
  <si>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</si>
  <si>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</si>
  <si>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</si>
  <si>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</si>
  <si>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</si>
  <si>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</si>
  <si>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</si>
  <si>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</si>
  <si>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</si>
  <si>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</si>
  <si>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</si>
  <si>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</si>
  <si>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</si>
  <si>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</si>
  <si>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</si>
  <si>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</si>
  <si>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</si>
  <si>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</si>
  <si>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</si>
  <si>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</si>
  <si>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</si>
  <si>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</si>
  <si>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</si>
  <si>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</si>
  <si>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</si>
  <si>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</si>
  <si>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</si>
  <si>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</si>
  <si>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</si>
  <si>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</si>
  <si>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</si>
  <si>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</si>
  <si>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</si>
  <si>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</si>
  <si>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</si>
  <si>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</si>
  <si>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</si>
  <si>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</si>
  <si>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</si>
  <si>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</si>
  <si>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</si>
  <si>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</si>
  <si>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</si>
  <si>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</si>
  <si>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</si>
  <si>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</si>
  <si>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</si>
  <si>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</si>
  <si>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</si>
  <si>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</si>
  <si>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</si>
  <si>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</si>
  <si>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</si>
  <si>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</si>
  <si>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</si>
  <si>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</si>
  <si>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</si>
  <si>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</si>
  <si>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</si>
  <si>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</si>
  <si>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</si>
  <si>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</si>
  <si>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</si>
  <si>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</si>
  <si>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</si>
  <si>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</si>
  <si>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</si>
  <si>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</si>
  <si>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</si>
  <si>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</si>
  <si>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</si>
  <si>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</si>
  <si>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</si>
  <si>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</si>
  <si>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</si>
  <si>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</si>
  <si>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</si>
  <si>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</si>
  <si>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</si>
  <si>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</si>
  <si>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</si>
  <si>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</si>
  <si>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</si>
  <si>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</si>
  <si>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</si>
  <si>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</si>
  <si>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</si>
  <si>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</si>
  <si>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</si>
  <si>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</si>
  <si>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</si>
  <si>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</si>
  <si>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</si>
  <si>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</si>
  <si>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</si>
  <si>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</si>
  <si>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</si>
  <si>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</si>
  <si>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</si>
  <si>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</si>
  <si>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</si>
  <si>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</si>
  <si>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</si>
  <si>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</si>
  <si>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</si>
  <si>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</si>
  <si>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</si>
  <si>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</si>
  <si>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</si>
  <si>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</si>
  <si>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</si>
  <si>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</si>
  <si>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</si>
  <si>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</si>
  <si>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</si>
  <si>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</si>
  <si>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</si>
  <si>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</si>
  <si>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</si>
  <si>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</si>
  <si>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№67 ул. Интернациональная                           в  г. Липецке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</si>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</sst>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FZ123">
            <v>22969.565129999999</v>
          </cell>
        </row>
        <row r="124">
          <cell r="FZ124">
            <v>37645.542860399997</v>
          </cell>
        </row>
        <row r="125">
          <cell r="FZ125">
            <v>5927.5048800000004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topLeftCell="A220" zoomScale="60" zoomScaleNormal="90" workbookViewId="0">
      <selection activeCell="D251" sqref="D251"/>
    </sheetView>
  </sheetViews>
  <sheetFormatPr defaultRowHeight="15.7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>
      <c r="E1" s="2" t="s">
        <v>0</v>
      </c>
    </row>
    <row r="2" spans="1:22" s="5" customFormat="1" ht="33.75" customHeight="1">
      <c r="A2" s="42" t="s">
        <v>376</v>
      </c>
      <c r="B2" s="42"/>
      <c r="C2" s="42"/>
      <c r="D2" s="42"/>
      <c r="E2" s="2">
        <v>403.1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>
      <c r="A4" s="6" t="s">
        <v>1</v>
      </c>
      <c r="B4" s="7" t="s">
        <v>2</v>
      </c>
      <c r="C4" s="7" t="s">
        <v>3</v>
      </c>
      <c r="D4" s="7" t="s">
        <v>4</v>
      </c>
    </row>
    <row r="5" spans="1:22">
      <c r="A5" s="6" t="s">
        <v>5</v>
      </c>
      <c r="B5" s="7" t="s">
        <v>6</v>
      </c>
      <c r="C5" s="7" t="s">
        <v>7</v>
      </c>
      <c r="D5" s="8" t="s">
        <v>8</v>
      </c>
    </row>
    <row r="6" spans="1:22">
      <c r="A6" s="6" t="s">
        <v>9</v>
      </c>
      <c r="B6" s="7" t="s">
        <v>10</v>
      </c>
      <c r="C6" s="7" t="s">
        <v>7</v>
      </c>
      <c r="D6" s="8" t="s">
        <v>11</v>
      </c>
    </row>
    <row r="7" spans="1:22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>
      <c r="A8" s="41" t="s">
        <v>15</v>
      </c>
      <c r="B8" s="41"/>
      <c r="C8" s="41"/>
      <c r="D8" s="41"/>
    </row>
    <row r="9" spans="1:22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>
      <c r="A11" s="6" t="s">
        <v>22</v>
      </c>
      <c r="B11" s="7" t="s">
        <v>23</v>
      </c>
      <c r="C11" s="7" t="s">
        <v>18</v>
      </c>
      <c r="D11" s="7">
        <v>5564.46</v>
      </c>
      <c r="E11" s="2" t="s">
        <v>19</v>
      </c>
    </row>
    <row r="12" spans="1:22" ht="31.5">
      <c r="A12" s="6" t="s">
        <v>24</v>
      </c>
      <c r="B12" s="7" t="s">
        <v>25</v>
      </c>
      <c r="C12" s="7" t="s">
        <v>18</v>
      </c>
      <c r="D12" s="9">
        <f>D13+D14+D15</f>
        <v>66542.612870399986</v>
      </c>
      <c r="E12" s="2" t="s">
        <v>26</v>
      </c>
    </row>
    <row r="13" spans="1:22">
      <c r="A13" s="6" t="s">
        <v>27</v>
      </c>
      <c r="B13" s="10" t="s">
        <v>28</v>
      </c>
      <c r="C13" s="7" t="s">
        <v>18</v>
      </c>
      <c r="D13" s="9">
        <f>'[1]гук(2016)'!$FZ$124</f>
        <v>37645.542860399997</v>
      </c>
      <c r="E13" s="2" t="s">
        <v>26</v>
      </c>
    </row>
    <row r="14" spans="1:22">
      <c r="A14" s="6" t="s">
        <v>29</v>
      </c>
      <c r="B14" s="10" t="s">
        <v>30</v>
      </c>
      <c r="C14" s="7" t="s">
        <v>18</v>
      </c>
      <c r="D14" s="9">
        <f>'[1]гук(2016)'!$FZ$123</f>
        <v>22969.565129999999</v>
      </c>
      <c r="E14" s="2" t="s">
        <v>26</v>
      </c>
    </row>
    <row r="15" spans="1:22">
      <c r="A15" s="6" t="s">
        <v>31</v>
      </c>
      <c r="B15" s="10" t="s">
        <v>32</v>
      </c>
      <c r="C15" s="7" t="s">
        <v>18</v>
      </c>
      <c r="D15" s="9">
        <f>'[1]гук(2016)'!$FZ$125</f>
        <v>5927.5048800000004</v>
      </c>
      <c r="E15" s="2" t="s">
        <v>26</v>
      </c>
    </row>
    <row r="16" spans="1:22">
      <c r="A16" s="10" t="s">
        <v>33</v>
      </c>
      <c r="B16" s="10" t="s">
        <v>34</v>
      </c>
      <c r="C16" s="10" t="s">
        <v>18</v>
      </c>
      <c r="D16" s="10">
        <v>52974.31</v>
      </c>
      <c r="E16" s="2" t="s">
        <v>19</v>
      </c>
    </row>
    <row r="17" spans="1:22" ht="31.5">
      <c r="A17" s="10" t="s">
        <v>35</v>
      </c>
      <c r="B17" s="10" t="s">
        <v>36</v>
      </c>
      <c r="C17" s="10" t="s">
        <v>18</v>
      </c>
      <c r="D17" s="10">
        <f>D16</f>
        <v>52974.31</v>
      </c>
      <c r="E17" s="2" t="s">
        <v>19</v>
      </c>
    </row>
    <row r="18" spans="1:22" ht="31.5">
      <c r="A18" s="10" t="s">
        <v>37</v>
      </c>
      <c r="B18" s="10" t="s">
        <v>38</v>
      </c>
      <c r="C18" s="10" t="s">
        <v>18</v>
      </c>
      <c r="D18" s="10">
        <v>0</v>
      </c>
    </row>
    <row r="19" spans="1:22">
      <c r="A19" s="10" t="s">
        <v>39</v>
      </c>
      <c r="B19" s="10" t="s">
        <v>40</v>
      </c>
      <c r="C19" s="10" t="s">
        <v>18</v>
      </c>
      <c r="D19" s="10">
        <v>0</v>
      </c>
    </row>
    <row r="20" spans="1:22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>
      <c r="A22" s="10" t="s">
        <v>45</v>
      </c>
      <c r="B22" s="10" t="s">
        <v>46</v>
      </c>
      <c r="C22" s="10" t="s">
        <v>18</v>
      </c>
      <c r="D22" s="10">
        <f>D16+D10</f>
        <v>52974.31</v>
      </c>
      <c r="E22" s="2" t="s">
        <v>19</v>
      </c>
    </row>
    <row r="23" spans="1:22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>
      <c r="A24" s="10" t="s">
        <v>49</v>
      </c>
      <c r="B24" s="10" t="s">
        <v>50</v>
      </c>
      <c r="C24" s="10" t="s">
        <v>18</v>
      </c>
      <c r="D24" s="10">
        <v>181.86</v>
      </c>
      <c r="E24" s="2" t="s">
        <v>19</v>
      </c>
    </row>
    <row r="25" spans="1:22">
      <c r="A25" s="10" t="s">
        <v>51</v>
      </c>
      <c r="B25" s="10" t="s">
        <v>52</v>
      </c>
      <c r="C25" s="10" t="s">
        <v>18</v>
      </c>
      <c r="D25" s="11">
        <f>E25</f>
        <v>8992.4428703999893</v>
      </c>
      <c r="E25" s="44">
        <f>D12-(D16+D10)+D242-D24+D11</f>
        <v>8992.4428703999893</v>
      </c>
    </row>
    <row r="26" spans="1:22" s="13" customFormat="1" ht="35.25" customHeight="1">
      <c r="A26" s="43" t="s">
        <v>53</v>
      </c>
      <c r="B26" s="43"/>
      <c r="C26" s="43"/>
      <c r="D26" s="4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>
      <c r="A28" s="19" t="s">
        <v>57</v>
      </c>
      <c r="B28" s="20" t="s">
        <v>58</v>
      </c>
      <c r="C28" s="20" t="s">
        <v>18</v>
      </c>
      <c r="D28" s="20">
        <f>E28</f>
        <v>4636.46</v>
      </c>
      <c r="E28" s="16">
        <v>4636.46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>
      <c r="A32" s="19" t="s">
        <v>67</v>
      </c>
      <c r="B32" s="20" t="s">
        <v>68</v>
      </c>
      <c r="C32" s="20" t="s">
        <v>18</v>
      </c>
      <c r="D32" s="22">
        <f>E28/E2</f>
        <v>11.502009426941205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>
      <c r="A60" s="27" t="s">
        <v>110</v>
      </c>
      <c r="B60" s="8" t="s">
        <v>58</v>
      </c>
      <c r="C60" s="8" t="s">
        <v>18</v>
      </c>
      <c r="D60" s="8">
        <f>E60</f>
        <v>3849.93</v>
      </c>
      <c r="E60" s="38">
        <v>3849.93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>
      <c r="A64" s="27" t="s">
        <v>116</v>
      </c>
      <c r="B64" s="8" t="s">
        <v>68</v>
      </c>
      <c r="C64" s="8" t="s">
        <v>18</v>
      </c>
      <c r="D64" s="30">
        <f>E60/E2</f>
        <v>9.5508062515504832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>
      <c r="A66" s="27" t="s">
        <v>120</v>
      </c>
      <c r="B66" s="8" t="s">
        <v>58</v>
      </c>
      <c r="C66" s="8" t="s">
        <v>18</v>
      </c>
      <c r="D66" s="8">
        <f>E66</f>
        <v>5927.5</v>
      </c>
      <c r="E66" s="38">
        <v>5927.5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>
      <c r="A70" s="27" t="s">
        <v>125</v>
      </c>
      <c r="B70" s="8" t="s">
        <v>68</v>
      </c>
      <c r="C70" s="8" t="s">
        <v>18</v>
      </c>
      <c r="D70" s="30">
        <f>E66/E2</f>
        <v>14.704787893822871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>
      <c r="A72" s="27" t="s">
        <v>128</v>
      </c>
      <c r="B72" s="8" t="s">
        <v>58</v>
      </c>
      <c r="C72" s="8" t="s">
        <v>18</v>
      </c>
      <c r="D72" s="8">
        <v>2170.13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>
      <c r="A73" s="27" t="s">
        <v>129</v>
      </c>
      <c r="B73" s="8" t="s">
        <v>60</v>
      </c>
      <c r="C73" s="8" t="s">
        <v>7</v>
      </c>
      <c r="D73" s="8" t="s">
        <v>127</v>
      </c>
      <c r="E73" s="12">
        <v>2170.13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>
      <c r="A76" s="27" t="s">
        <v>132</v>
      </c>
      <c r="B76" s="8" t="s">
        <v>68</v>
      </c>
      <c r="C76" s="8" t="s">
        <v>18</v>
      </c>
      <c r="D76" s="30">
        <f>D72/E2</f>
        <v>5.3836020838501613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466.24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>
      <c r="A78" s="27" t="s">
        <v>136</v>
      </c>
      <c r="B78" s="8" t="s">
        <v>58</v>
      </c>
      <c r="C78" s="8" t="s">
        <v>18</v>
      </c>
      <c r="D78" s="8">
        <f>E77</f>
        <v>466.24</v>
      </c>
      <c r="E78" s="12"/>
      <c r="F78" s="12">
        <v>7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>
      <c r="A82" s="27" t="s">
        <v>142</v>
      </c>
      <c r="B82" s="8" t="s">
        <v>68</v>
      </c>
      <c r="C82" s="8" t="s">
        <v>18</v>
      </c>
      <c r="D82" s="30">
        <f>E77/F78</f>
        <v>66.605714285714285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>
      <c r="A84" s="27" t="s">
        <v>145</v>
      </c>
      <c r="B84" s="8" t="s">
        <v>58</v>
      </c>
      <c r="C84" s="8" t="s">
        <v>18</v>
      </c>
      <c r="D84" s="8">
        <f>E85+E89</f>
        <v>14255.23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>
      <c r="A85" s="27" t="s">
        <v>146</v>
      </c>
      <c r="B85" s="8" t="s">
        <v>60</v>
      </c>
      <c r="C85" s="8" t="s">
        <v>7</v>
      </c>
      <c r="D85" s="8" t="s">
        <v>147</v>
      </c>
      <c r="E85" s="38">
        <v>4943.62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>
      <c r="A88" s="27" t="s">
        <v>151</v>
      </c>
      <c r="B88" s="8" t="s">
        <v>68</v>
      </c>
      <c r="C88" s="8" t="s">
        <v>18</v>
      </c>
      <c r="D88" s="30">
        <f>E85/E2</f>
        <v>12.264003969238402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>
      <c r="A89" s="27" t="s">
        <v>152</v>
      </c>
      <c r="B89" s="8" t="s">
        <v>60</v>
      </c>
      <c r="C89" s="8" t="s">
        <v>7</v>
      </c>
      <c r="D89" s="8" t="s">
        <v>153</v>
      </c>
      <c r="E89" s="38">
        <v>9311.61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>
      <c r="A92" s="27" t="s">
        <v>156</v>
      </c>
      <c r="B92" s="8" t="s">
        <v>68</v>
      </c>
      <c r="C92" s="8" t="s">
        <v>18</v>
      </c>
      <c r="D92" s="30">
        <f>E89/E2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>
      <c r="A94" s="27" t="s">
        <v>160</v>
      </c>
      <c r="B94" s="8" t="s">
        <v>58</v>
      </c>
      <c r="C94" s="8" t="s">
        <v>18</v>
      </c>
      <c r="D94" s="8">
        <f>E95+E99</f>
        <v>0</v>
      </c>
      <c r="E94" s="12"/>
      <c r="F94" s="8"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0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>
      <c r="A99" s="27" t="s">
        <v>167</v>
      </c>
      <c r="B99" s="8" t="s">
        <v>60</v>
      </c>
      <c r="C99" s="8" t="s">
        <v>7</v>
      </c>
      <c r="D99" s="8" t="s">
        <v>168</v>
      </c>
      <c r="E99" s="12">
        <v>0</v>
      </c>
      <c r="F99" s="8">
        <f>F94</f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>
      <c r="A102" s="27" t="s">
        <v>172</v>
      </c>
      <c r="B102" s="8" t="s">
        <v>68</v>
      </c>
      <c r="C102" s="8" t="s">
        <v>18</v>
      </c>
      <c r="D102" s="30">
        <v>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9918.94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125.5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>
      <c r="A108" s="27" t="s">
        <v>180</v>
      </c>
      <c r="B108" s="8" t="s">
        <v>68</v>
      </c>
      <c r="C108" s="8" t="s">
        <v>18</v>
      </c>
      <c r="D108" s="30">
        <f>E105/E2</f>
        <v>0.31133713718680228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865.25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>
      <c r="A112" s="27" t="s">
        <v>186</v>
      </c>
      <c r="B112" s="8" t="s">
        <v>68</v>
      </c>
      <c r="C112" s="8" t="s">
        <v>18</v>
      </c>
      <c r="D112" s="30">
        <f>E109/E2</f>
        <v>2.1464897047878937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303.25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>
      <c r="A116" s="27" t="s">
        <v>192</v>
      </c>
      <c r="B116" s="8" t="s">
        <v>68</v>
      </c>
      <c r="C116" s="8" t="s">
        <v>18</v>
      </c>
      <c r="D116" s="30">
        <f>E113/E2</f>
        <v>0.75229471595137676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3534.27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>
      <c r="A120" s="27" t="s">
        <v>197</v>
      </c>
      <c r="B120" s="8" t="s">
        <v>68</v>
      </c>
      <c r="C120" s="8" t="s">
        <v>18</v>
      </c>
      <c r="D120" s="30">
        <f>E117/E2</f>
        <v>8.7677251302406347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2549.38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>
      <c r="A124" s="27" t="s">
        <v>203</v>
      </c>
      <c r="B124" s="8" t="s">
        <v>68</v>
      </c>
      <c r="C124" s="8" t="s">
        <v>18</v>
      </c>
      <c r="D124" s="30">
        <f>E121/E2</f>
        <v>6.3244356239146615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686.48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>
      <c r="A128" s="27" t="s">
        <v>208</v>
      </c>
      <c r="B128" s="8" t="s">
        <v>68</v>
      </c>
      <c r="C128" s="8" t="s">
        <v>18</v>
      </c>
      <c r="D128" s="30">
        <f>E125/E2</f>
        <v>1.7030017365418011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746.74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>
      <c r="A132" s="27" t="s">
        <v>213</v>
      </c>
      <c r="B132" s="8" t="s">
        <v>68</v>
      </c>
      <c r="C132" s="8" t="s">
        <v>18</v>
      </c>
      <c r="D132" s="30">
        <f>E129/E2</f>
        <v>1.8524931778714959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218.16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>
      <c r="A136" s="27" t="s">
        <v>218</v>
      </c>
      <c r="B136" s="8" t="s">
        <v>68</v>
      </c>
      <c r="C136" s="8" t="s">
        <v>18</v>
      </c>
      <c r="D136" s="30">
        <f>E133/E2</f>
        <v>0.54120565616472338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275.24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>
      <c r="A140" s="27" t="s">
        <v>223</v>
      </c>
      <c r="B140" s="8" t="s">
        <v>68</v>
      </c>
      <c r="C140" s="8" t="s">
        <v>18</v>
      </c>
      <c r="D140" s="30">
        <f>E137/E2</f>
        <v>0.68280823616968489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>
      <c r="A153" s="27"/>
      <c r="B153" s="8" t="s">
        <v>60</v>
      </c>
      <c r="C153" s="8" t="s">
        <v>7</v>
      </c>
      <c r="D153" s="30" t="s">
        <v>239</v>
      </c>
      <c r="E153" s="12">
        <v>614.66999999999996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>
      <c r="A162" s="27" t="s">
        <v>249</v>
      </c>
      <c r="B162" s="8" t="s">
        <v>58</v>
      </c>
      <c r="C162" s="8" t="s">
        <v>18</v>
      </c>
      <c r="D162" s="8">
        <f>E163+E167+E171+E175+E179+E183+E187+E191</f>
        <v>4717.9799999999996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134.80000000000001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>
      <c r="A164" s="27" t="s">
        <v>252</v>
      </c>
      <c r="B164" s="8" t="s">
        <v>63</v>
      </c>
      <c r="C164" s="8" t="s">
        <v>7</v>
      </c>
      <c r="D164" s="8" t="s">
        <v>117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>
      <c r="A165" s="27" t="s">
        <v>253</v>
      </c>
      <c r="B165" s="8" t="s">
        <v>3</v>
      </c>
      <c r="C165" s="8" t="s">
        <v>7</v>
      </c>
      <c r="D165" s="8" t="s">
        <v>66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>
      <c r="A166" s="27" t="s">
        <v>254</v>
      </c>
      <c r="B166" s="8" t="s">
        <v>68</v>
      </c>
      <c r="C166" s="8" t="s">
        <v>18</v>
      </c>
      <c r="D166" s="30">
        <f>E163/E2</f>
        <v>0.33440833540064502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>
      <c r="A167" s="27" t="s">
        <v>255</v>
      </c>
      <c r="B167" s="8" t="s">
        <v>60</v>
      </c>
      <c r="C167" s="8" t="s">
        <v>7</v>
      </c>
      <c r="D167" s="8" t="s">
        <v>256</v>
      </c>
      <c r="E167" s="12">
        <v>0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>
      <c r="A168" s="27" t="s">
        <v>257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>
      <c r="A169" s="27" t="s">
        <v>258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>
      <c r="A170" s="27" t="s">
        <v>259</v>
      </c>
      <c r="B170" s="8" t="s">
        <v>68</v>
      </c>
      <c r="C170" s="8" t="s">
        <v>18</v>
      </c>
      <c r="D170" s="30">
        <f>E167/E2</f>
        <v>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>
      <c r="A171" s="27" t="s">
        <v>260</v>
      </c>
      <c r="B171" s="8" t="s">
        <v>60</v>
      </c>
      <c r="C171" s="8" t="s">
        <v>7</v>
      </c>
      <c r="D171" s="8" t="s">
        <v>261</v>
      </c>
      <c r="E171" s="12">
        <v>42.23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>
      <c r="A172" s="27" t="s">
        <v>262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>
      <c r="A173" s="27" t="s">
        <v>263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>
      <c r="A174" s="27" t="s">
        <v>264</v>
      </c>
      <c r="B174" s="8" t="s">
        <v>68</v>
      </c>
      <c r="C174" s="8" t="s">
        <v>18</v>
      </c>
      <c r="D174" s="30">
        <f>E171/E2</f>
        <v>0.10476308608285784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>
      <c r="A175" s="27" t="s">
        <v>265</v>
      </c>
      <c r="B175" s="8" t="s">
        <v>60</v>
      </c>
      <c r="C175" s="8" t="s">
        <v>7</v>
      </c>
      <c r="D175" s="8" t="s">
        <v>266</v>
      </c>
      <c r="E175" s="12">
        <f>41.7+826.95</f>
        <v>868.65000000000009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>
      <c r="A176" s="27" t="s">
        <v>267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>
      <c r="A177" s="27" t="s">
        <v>268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>
      <c r="A178" s="27" t="s">
        <v>269</v>
      </c>
      <c r="B178" s="8" t="s">
        <v>68</v>
      </c>
      <c r="C178" s="8" t="s">
        <v>18</v>
      </c>
      <c r="D178" s="30">
        <f>E175/E2</f>
        <v>2.1549243363929547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>
      <c r="A179" s="27" t="s">
        <v>270</v>
      </c>
      <c r="B179" s="8" t="s">
        <v>60</v>
      </c>
      <c r="C179" s="8" t="s">
        <v>7</v>
      </c>
      <c r="D179" s="8" t="s">
        <v>271</v>
      </c>
      <c r="E179" s="12">
        <v>0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>
      <c r="A180" s="27" t="s">
        <v>272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>
      <c r="A181" s="27" t="s">
        <v>273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>
      <c r="A182" s="27" t="s">
        <v>274</v>
      </c>
      <c r="B182" s="8" t="s">
        <v>68</v>
      </c>
      <c r="C182" s="8" t="s">
        <v>18</v>
      </c>
      <c r="D182" s="30">
        <f>E179/E2</f>
        <v>0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>
      <c r="A183" s="27" t="s">
        <v>275</v>
      </c>
      <c r="B183" s="8" t="s">
        <v>60</v>
      </c>
      <c r="C183" s="8" t="s">
        <v>7</v>
      </c>
      <c r="D183" s="8" t="s">
        <v>276</v>
      </c>
      <c r="E183" s="12">
        <v>74.27</v>
      </c>
      <c r="F183" s="12" t="s">
        <v>277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>
      <c r="A184" s="27" t="s">
        <v>278</v>
      </c>
      <c r="B184" s="8" t="s">
        <v>63</v>
      </c>
      <c r="C184" s="8" t="s">
        <v>7</v>
      </c>
      <c r="D184" s="8" t="s">
        <v>117</v>
      </c>
      <c r="E184" s="12"/>
      <c r="F184" s="12" t="s">
        <v>66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>
      <c r="A185" s="27" t="s">
        <v>279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>
      <c r="A186" s="27" t="s">
        <v>280</v>
      </c>
      <c r="B186" s="8" t="s">
        <v>68</v>
      </c>
      <c r="C186" s="8" t="s">
        <v>18</v>
      </c>
      <c r="D186" s="30">
        <f>E183/E2</f>
        <v>0.18424708509054824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>
      <c r="A187" s="27" t="s">
        <v>281</v>
      </c>
      <c r="B187" s="8" t="s">
        <v>60</v>
      </c>
      <c r="C187" s="8" t="s">
        <v>7</v>
      </c>
      <c r="D187" s="8" t="s">
        <v>282</v>
      </c>
      <c r="E187" s="12">
        <f>719.73+241.11+598.98+297.35+826.95+913.91</f>
        <v>3598.0299999999997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>
      <c r="A188" s="27" t="s">
        <v>283</v>
      </c>
      <c r="B188" s="8" t="s">
        <v>63</v>
      </c>
      <c r="C188" s="8" t="s">
        <v>7</v>
      </c>
      <c r="D188" s="8" t="s">
        <v>117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>
      <c r="A189" s="27" t="s">
        <v>284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>
      <c r="A190" s="27" t="s">
        <v>285</v>
      </c>
      <c r="B190" s="8" t="s">
        <v>68</v>
      </c>
      <c r="C190" s="8" t="s">
        <v>18</v>
      </c>
      <c r="D190" s="30">
        <f>E187/E2</f>
        <v>8.9258992805755391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>
      <c r="A191" s="27"/>
      <c r="B191" s="8" t="s">
        <v>60</v>
      </c>
      <c r="C191" s="8" t="s">
        <v>7</v>
      </c>
      <c r="D191" s="30" t="s">
        <v>286</v>
      </c>
      <c r="E191" s="12">
        <v>0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>
      <c r="A192" s="27"/>
      <c r="B192" s="8" t="s">
        <v>63</v>
      </c>
      <c r="C192" s="8" t="s">
        <v>7</v>
      </c>
      <c r="D192" s="30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>
      <c r="A193" s="27"/>
      <c r="B193" s="8" t="s">
        <v>3</v>
      </c>
      <c r="C193" s="8" t="s">
        <v>7</v>
      </c>
      <c r="D193" s="30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>
      <c r="A194" s="27"/>
      <c r="B194" s="8" t="s">
        <v>68</v>
      </c>
      <c r="C194" s="8" t="s">
        <v>18</v>
      </c>
      <c r="D194" s="30">
        <f>E191/E2</f>
        <v>0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47.25">
      <c r="A195" s="23" t="s">
        <v>287</v>
      </c>
      <c r="B195" s="24" t="s">
        <v>55</v>
      </c>
      <c r="C195" s="24" t="s">
        <v>7</v>
      </c>
      <c r="D195" s="24" t="s">
        <v>288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ht="18.75">
      <c r="A196" s="27" t="s">
        <v>289</v>
      </c>
      <c r="B196" s="8" t="s">
        <v>58</v>
      </c>
      <c r="C196" s="8" t="s">
        <v>18</v>
      </c>
      <c r="D196" s="8">
        <f>E197+E201+E205+E209+E213+E217+E221+E225+E229+E233</f>
        <v>1719.22</v>
      </c>
      <c r="E196" s="12"/>
      <c r="F196" s="35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ht="31.5">
      <c r="A197" s="27" t="s">
        <v>290</v>
      </c>
      <c r="B197" s="8" t="s">
        <v>60</v>
      </c>
      <c r="C197" s="8" t="s">
        <v>7</v>
      </c>
      <c r="D197" s="8" t="s">
        <v>291</v>
      </c>
      <c r="E197" s="12">
        <v>0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>
      <c r="A198" s="27" t="s">
        <v>292</v>
      </c>
      <c r="B198" s="8" t="s">
        <v>63</v>
      </c>
      <c r="C198" s="8" t="s">
        <v>7</v>
      </c>
      <c r="D198" s="8" t="s">
        <v>117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>
      <c r="A199" s="27" t="s">
        <v>293</v>
      </c>
      <c r="B199" s="8" t="s">
        <v>3</v>
      </c>
      <c r="C199" s="8" t="s">
        <v>7</v>
      </c>
      <c r="D199" s="8" t="s">
        <v>66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>
      <c r="A200" s="27" t="s">
        <v>294</v>
      </c>
      <c r="B200" s="8" t="s">
        <v>68</v>
      </c>
      <c r="C200" s="8" t="s">
        <v>18</v>
      </c>
      <c r="D200" s="8">
        <v>0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>
      <c r="A201" s="27" t="s">
        <v>295</v>
      </c>
      <c r="B201" s="8" t="s">
        <v>60</v>
      </c>
      <c r="C201" s="8" t="s">
        <v>7</v>
      </c>
      <c r="D201" s="8" t="s">
        <v>296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>
      <c r="A202" s="27" t="s">
        <v>297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>
      <c r="A203" s="27" t="s">
        <v>298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>
      <c r="A204" s="27" t="s">
        <v>299</v>
      </c>
      <c r="B204" s="8" t="s">
        <v>68</v>
      </c>
      <c r="C204" s="8" t="s">
        <v>18</v>
      </c>
      <c r="D204" s="30">
        <f>E201/E2</f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>
      <c r="A205" s="27" t="s">
        <v>300</v>
      </c>
      <c r="B205" s="8" t="s">
        <v>60</v>
      </c>
      <c r="C205" s="8" t="s">
        <v>7</v>
      </c>
      <c r="D205" s="8" t="s">
        <v>301</v>
      </c>
      <c r="E205" s="12">
        <v>15.24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>
      <c r="A206" s="27" t="s">
        <v>302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>
      <c r="A207" s="27" t="s">
        <v>303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>
      <c r="A208" s="27" t="s">
        <v>304</v>
      </c>
      <c r="B208" s="8" t="s">
        <v>68</v>
      </c>
      <c r="C208" s="8" t="s">
        <v>18</v>
      </c>
      <c r="D208" s="39">
        <f>E205/E2</f>
        <v>3.7806995782684198E-2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>
      <c r="A209" s="27" t="s">
        <v>305</v>
      </c>
      <c r="B209" s="8" t="s">
        <v>60</v>
      </c>
      <c r="C209" s="8" t="s">
        <v>7</v>
      </c>
      <c r="D209" s="8" t="s">
        <v>306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>
      <c r="A210" s="27" t="s">
        <v>307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>
      <c r="A211" s="27" t="s">
        <v>308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>
      <c r="A212" s="27" t="s">
        <v>309</v>
      </c>
      <c r="B212" s="8" t="s">
        <v>68</v>
      </c>
      <c r="C212" s="8" t="s">
        <v>18</v>
      </c>
      <c r="D212" s="8"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>
      <c r="A213" s="27" t="s">
        <v>310</v>
      </c>
      <c r="B213" s="8" t="s">
        <v>60</v>
      </c>
      <c r="C213" s="8" t="s">
        <v>7</v>
      </c>
      <c r="D213" s="8" t="s">
        <v>311</v>
      </c>
      <c r="E213" s="12">
        <v>1520.18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>
      <c r="A214" s="27" t="s">
        <v>312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>
      <c r="A215" s="27" t="s">
        <v>313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>
      <c r="A216" s="27" t="s">
        <v>314</v>
      </c>
      <c r="B216" s="8" t="s">
        <v>68</v>
      </c>
      <c r="C216" s="8" t="s">
        <v>18</v>
      </c>
      <c r="D216" s="30">
        <f>E213/E2</f>
        <v>3.7712230215827338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>
      <c r="A217" s="27" t="s">
        <v>315</v>
      </c>
      <c r="B217" s="8" t="s">
        <v>60</v>
      </c>
      <c r="C217" s="8" t="s">
        <v>7</v>
      </c>
      <c r="D217" s="8" t="s">
        <v>316</v>
      </c>
      <c r="E217" s="12">
        <v>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>
      <c r="A218" s="27" t="s">
        <v>317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>
      <c r="A219" s="27" t="s">
        <v>318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>
      <c r="A220" s="27" t="s">
        <v>319</v>
      </c>
      <c r="B220" s="8" t="s">
        <v>68</v>
      </c>
      <c r="C220" s="8" t="s">
        <v>18</v>
      </c>
      <c r="D220" s="30">
        <f>E217/E2</f>
        <v>0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>
      <c r="A221" s="27" t="s">
        <v>320</v>
      </c>
      <c r="B221" s="8" t="s">
        <v>60</v>
      </c>
      <c r="C221" s="8" t="s">
        <v>7</v>
      </c>
      <c r="D221" s="8" t="s">
        <v>321</v>
      </c>
      <c r="E221" s="12">
        <v>183.8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>
      <c r="A222" s="27" t="s">
        <v>322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>
      <c r="A223" s="27" t="s">
        <v>323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>
      <c r="A224" s="27" t="s">
        <v>324</v>
      </c>
      <c r="B224" s="8" t="s">
        <v>68</v>
      </c>
      <c r="C224" s="8" t="s">
        <v>18</v>
      </c>
      <c r="D224" s="30">
        <f>E221/E2</f>
        <v>0.45596626147357977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>
      <c r="A225" s="27" t="s">
        <v>325</v>
      </c>
      <c r="B225" s="8" t="s">
        <v>60</v>
      </c>
      <c r="C225" s="8" t="s">
        <v>7</v>
      </c>
      <c r="D225" s="8" t="s">
        <v>326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>
      <c r="A226" s="27" t="s">
        <v>327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>
      <c r="A227" s="27" t="s">
        <v>328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>
      <c r="A228" s="27" t="s">
        <v>329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>
      <c r="A229" s="27" t="s">
        <v>330</v>
      </c>
      <c r="B229" s="8" t="s">
        <v>60</v>
      </c>
      <c r="C229" s="8" t="s">
        <v>7</v>
      </c>
      <c r="D229" s="8" t="s">
        <v>331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>
      <c r="A230" s="27" t="s">
        <v>332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>
      <c r="A231" s="27" t="s">
        <v>333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>
      <c r="A232" s="27" t="s">
        <v>334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>
      <c r="A233" s="27" t="s">
        <v>335</v>
      </c>
      <c r="B233" s="8" t="s">
        <v>60</v>
      </c>
      <c r="C233" s="8" t="s">
        <v>7</v>
      </c>
      <c r="D233" s="8" t="s">
        <v>336</v>
      </c>
      <c r="E233" s="12">
        <v>0</v>
      </c>
      <c r="F233" s="12" t="s">
        <v>337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>
      <c r="A234" s="27" t="s">
        <v>338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>
      <c r="A235" s="27" t="s">
        <v>339</v>
      </c>
      <c r="B235" s="8" t="s">
        <v>3</v>
      </c>
      <c r="C235" s="8" t="s">
        <v>7</v>
      </c>
      <c r="D235" s="8" t="s">
        <v>340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>
      <c r="A236" s="27" t="s">
        <v>341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>
      <c r="A237" s="27"/>
      <c r="B237" s="24" t="s">
        <v>342</v>
      </c>
      <c r="C237" s="8" t="s">
        <v>18</v>
      </c>
      <c r="D237" s="36">
        <f>SUM(D84,D28,D34,D60,D66,D72,D78,D94,D104,D162,D196)</f>
        <v>47661.630000000005</v>
      </c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>
      <c r="A238" s="41" t="s">
        <v>343</v>
      </c>
      <c r="B238" s="41"/>
      <c r="C238" s="41"/>
      <c r="D238" s="41"/>
    </row>
    <row r="239" spans="1:22">
      <c r="A239" s="6" t="s">
        <v>344</v>
      </c>
      <c r="B239" s="7" t="s">
        <v>345</v>
      </c>
      <c r="C239" s="7" t="s">
        <v>346</v>
      </c>
      <c r="D239" s="7">
        <v>4</v>
      </c>
      <c r="E239" s="2" t="s">
        <v>19</v>
      </c>
    </row>
    <row r="240" spans="1:22">
      <c r="A240" s="6" t="s">
        <v>347</v>
      </c>
      <c r="B240" s="7" t="s">
        <v>348</v>
      </c>
      <c r="C240" s="7" t="s">
        <v>346</v>
      </c>
      <c r="D240" s="7">
        <v>4</v>
      </c>
      <c r="E240" s="2" t="s">
        <v>19</v>
      </c>
    </row>
    <row r="241" spans="1:5">
      <c r="A241" s="6" t="s">
        <v>349</v>
      </c>
      <c r="B241" s="7" t="s">
        <v>350</v>
      </c>
      <c r="C241" s="7" t="s">
        <v>346</v>
      </c>
      <c r="D241" s="7">
        <v>0</v>
      </c>
      <c r="E241" s="2" t="s">
        <v>19</v>
      </c>
    </row>
    <row r="242" spans="1:5">
      <c r="A242" s="6" t="s">
        <v>351</v>
      </c>
      <c r="B242" s="7" t="s">
        <v>352</v>
      </c>
      <c r="C242" s="7" t="s">
        <v>18</v>
      </c>
      <c r="D242" s="7">
        <v>-9958.4599999999991</v>
      </c>
      <c r="E242" s="2" t="s">
        <v>19</v>
      </c>
    </row>
    <row r="243" spans="1:5">
      <c r="A243" s="41" t="s">
        <v>353</v>
      </c>
      <c r="B243" s="41"/>
      <c r="C243" s="41"/>
      <c r="D243" s="41"/>
    </row>
    <row r="244" spans="1:5" ht="31.5">
      <c r="A244" s="6" t="s">
        <v>354</v>
      </c>
      <c r="B244" s="7" t="s">
        <v>17</v>
      </c>
      <c r="C244" s="7" t="s">
        <v>18</v>
      </c>
      <c r="D244" s="7">
        <v>0</v>
      </c>
      <c r="E244" s="2" t="s">
        <v>355</v>
      </c>
    </row>
    <row r="245" spans="1:5" ht="31.5">
      <c r="A245" s="6" t="s">
        <v>356</v>
      </c>
      <c r="B245" s="7" t="s">
        <v>21</v>
      </c>
      <c r="C245" s="7" t="s">
        <v>18</v>
      </c>
      <c r="D245" s="7">
        <v>0</v>
      </c>
      <c r="E245" s="2" t="s">
        <v>355</v>
      </c>
    </row>
    <row r="246" spans="1:5" ht="31.5">
      <c r="A246" s="6" t="s">
        <v>357</v>
      </c>
      <c r="B246" s="7" t="s">
        <v>23</v>
      </c>
      <c r="C246" s="7" t="s">
        <v>18</v>
      </c>
      <c r="D246" s="7">
        <v>0</v>
      </c>
      <c r="E246" s="2" t="s">
        <v>355</v>
      </c>
    </row>
    <row r="247" spans="1:5" ht="31.5">
      <c r="A247" s="6" t="s">
        <v>358</v>
      </c>
      <c r="B247" s="7" t="s">
        <v>48</v>
      </c>
      <c r="C247" s="7" t="s">
        <v>18</v>
      </c>
      <c r="D247" s="7">
        <v>0</v>
      </c>
      <c r="E247" s="2" t="s">
        <v>355</v>
      </c>
    </row>
    <row r="248" spans="1:5" ht="31.5">
      <c r="A248" s="6" t="s">
        <v>359</v>
      </c>
      <c r="B248" s="7" t="s">
        <v>360</v>
      </c>
      <c r="C248" s="7" t="s">
        <v>18</v>
      </c>
      <c r="D248" s="7">
        <v>0</v>
      </c>
      <c r="E248" s="2" t="s">
        <v>355</v>
      </c>
    </row>
    <row r="249" spans="1:5" ht="31.5">
      <c r="A249" s="6" t="s">
        <v>361</v>
      </c>
      <c r="B249" s="7" t="s">
        <v>52</v>
      </c>
      <c r="C249" s="7" t="s">
        <v>18</v>
      </c>
      <c r="D249" s="7">
        <v>0</v>
      </c>
      <c r="E249" s="2" t="s">
        <v>355</v>
      </c>
    </row>
    <row r="250" spans="1:5">
      <c r="A250" s="41" t="s">
        <v>362</v>
      </c>
      <c r="B250" s="41"/>
      <c r="C250" s="41"/>
      <c r="D250" s="41"/>
      <c r="E250" s="37"/>
    </row>
    <row r="251" spans="1:5" ht="31.5">
      <c r="A251" s="6" t="s">
        <v>363</v>
      </c>
      <c r="B251" s="7" t="s">
        <v>345</v>
      </c>
      <c r="C251" s="7" t="s">
        <v>346</v>
      </c>
      <c r="D251" s="7">
        <v>0</v>
      </c>
      <c r="E251" s="2" t="s">
        <v>355</v>
      </c>
    </row>
    <row r="252" spans="1:5" ht="31.5">
      <c r="A252" s="6" t="s">
        <v>364</v>
      </c>
      <c r="B252" s="7" t="s">
        <v>348</v>
      </c>
      <c r="C252" s="7" t="s">
        <v>346</v>
      </c>
      <c r="D252" s="7">
        <v>0</v>
      </c>
      <c r="E252" s="2" t="s">
        <v>355</v>
      </c>
    </row>
    <row r="253" spans="1:5" ht="31.5">
      <c r="A253" s="6" t="s">
        <v>365</v>
      </c>
      <c r="B253" s="7" t="s">
        <v>366</v>
      </c>
      <c r="C253" s="7" t="s">
        <v>346</v>
      </c>
      <c r="D253" s="7">
        <v>0</v>
      </c>
      <c r="E253" s="2" t="s">
        <v>355</v>
      </c>
    </row>
    <row r="254" spans="1:5" ht="31.5">
      <c r="A254" s="6" t="s">
        <v>367</v>
      </c>
      <c r="B254" s="7" t="s">
        <v>352</v>
      </c>
      <c r="C254" s="7" t="s">
        <v>18</v>
      </c>
      <c r="D254" s="7">
        <v>0</v>
      </c>
      <c r="E254" s="2" t="s">
        <v>355</v>
      </c>
    </row>
    <row r="255" spans="1:5">
      <c r="A255" s="41" t="s">
        <v>368</v>
      </c>
      <c r="B255" s="41"/>
      <c r="C255" s="41"/>
      <c r="D255" s="41"/>
    </row>
    <row r="256" spans="1:5">
      <c r="A256" s="6" t="s">
        <v>369</v>
      </c>
      <c r="B256" s="7" t="s">
        <v>370</v>
      </c>
      <c r="C256" s="7" t="s">
        <v>346</v>
      </c>
      <c r="D256" s="7">
        <v>0</v>
      </c>
      <c r="E256" s="2" t="s">
        <v>371</v>
      </c>
    </row>
    <row r="257" spans="1:5">
      <c r="A257" s="6" t="s">
        <v>372</v>
      </c>
      <c r="B257" s="7" t="s">
        <v>373</v>
      </c>
      <c r="C257" s="7" t="s">
        <v>346</v>
      </c>
      <c r="D257" s="7">
        <v>1</v>
      </c>
      <c r="E257" s="2" t="s">
        <v>371</v>
      </c>
    </row>
    <row r="258" spans="1:5" ht="31.5">
      <c r="A258" s="6" t="s">
        <v>374</v>
      </c>
      <c r="B258" s="7" t="s">
        <v>375</v>
      </c>
      <c r="C258" s="7" t="s">
        <v>18</v>
      </c>
      <c r="D258" s="7">
        <v>4139.8999999999996</v>
      </c>
      <c r="E258" s="2" t="s">
        <v>371</v>
      </c>
    </row>
    <row r="262" spans="1:5">
      <c r="A262" s="45" t="s">
        <v>377</v>
      </c>
      <c r="B262" s="45"/>
      <c r="D262" s="46" t="s">
        <v>378</v>
      </c>
    </row>
  </sheetData>
  <mergeCells count="9">
    <mergeCell ref="A2:D2"/>
    <mergeCell ref="A8:D8"/>
    <mergeCell ref="A26:D26"/>
    <mergeCell ref="A262:B262"/>
    <mergeCell ref="F95:F96"/>
    <mergeCell ref="A238:D238"/>
    <mergeCell ref="A243:D243"/>
    <mergeCell ref="A250:D250"/>
    <mergeCell ref="A255:D255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2017-04-11T12:05:51Z</dcterms:modified>
</cp:coreProperties>
</file>