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Лист1!$A$1:$D$270</definedName>
  </definedNames>
  <calcPr calcId="145621"/>
</workbook>
</file>

<file path=xl/calcChain.xml><?xml version="1.0" encoding="utf-8"?>
<calcChain xmlns="http://schemas.openxmlformats.org/spreadsheetml/2006/main">
  <c r="E183" i="1" l="1"/>
  <c r="D186" i="1" s="1"/>
  <c r="E195" i="1"/>
  <c r="E187" i="1"/>
  <c r="E179" i="1"/>
  <c r="E175" i="1"/>
  <c r="D162" i="1" s="1"/>
  <c r="D15" i="1" l="1"/>
  <c r="D14" i="1"/>
  <c r="D13" i="1"/>
  <c r="D94" i="1" l="1"/>
  <c r="D76" i="1" l="1"/>
  <c r="D244" i="1"/>
  <c r="D240" i="1"/>
  <c r="D236" i="1"/>
  <c r="D232" i="1"/>
  <c r="D228" i="1"/>
  <c r="D224" i="1"/>
  <c r="D212" i="1"/>
  <c r="D202" i="1"/>
  <c r="D198" i="1"/>
  <c r="D194" i="1"/>
  <c r="D190" i="1"/>
  <c r="D182" i="1"/>
  <c r="D178" i="1"/>
  <c r="D174" i="1"/>
  <c r="D170" i="1"/>
  <c r="D16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92" i="1"/>
  <c r="D88" i="1"/>
  <c r="D84" i="1"/>
  <c r="D82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22" i="1"/>
  <c r="D17" i="1"/>
  <c r="D245" i="1" l="1"/>
  <c r="D12" i="1"/>
  <c r="D204" i="1"/>
  <c r="E25" i="1" l="1"/>
  <c r="D25" i="1" s="1"/>
</calcChain>
</file>

<file path=xl/sharedStrings.xml><?xml version="1.0" encoding="utf-8"?>
<sst xmlns="http://schemas.openxmlformats.org/spreadsheetml/2006/main" count="976" uniqueCount="388">
  <si>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</si>
  <si>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</si>
  <si>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</si>
  <si>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</si>
  <si>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</si>
  <si>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</si>
  <si>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</si>
  <si>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</si>
  <si>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</si>
  <si>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</si>
  <si>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</si>
  <si>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</si>
  <si>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</si>
  <si>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</si>
  <si>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</si>
  <si>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</si>
  <si>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</si>
  <si>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</si>
  <si>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</si>
  <si>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</si>
  <si>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</si>
  <si>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</si>
  <si>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</si>
  <si>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</si>
  <si>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</si>
  <si>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</si>
  <si>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</si>
  <si>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</si>
  <si>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</si>
  <si>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</si>
  <si>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</si>
  <si>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</si>
  <si>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</si>
  <si>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</si>
  <si>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</si>
  <si>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</si>
  <si>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</si>
  <si>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</si>
  <si>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</si>
  <si>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</si>
  <si>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</si>
  <si>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</si>
  <si>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</si>
  <si>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</si>
  <si>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</si>
  <si>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</si>
  <si>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</si>
  <si>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</si>
  <si>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</si>
  <si>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</si>
  <si>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</si>
  <si>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</si>
  <si>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</si>
  <si>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</si>
  <si>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</si>
  <si>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</si>
  <si>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</si>
  <si>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</si>
  <si>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</si>
  <si>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</si>
  <si>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</si>
  <si>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</si>
  <si>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</si>
  <si>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</si>
  <si>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</si>
  <si>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</si>
  <si>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</si>
  <si>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</si>
  <si>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</si>
  <si>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</si>
  <si>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</si>
  <si>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</si>
  <si>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</si>
  <si>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</si>
  <si>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</si>
  <si>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</si>
  <si>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</si>
  <si>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</si>
  <si>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</si>
  <si>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</si>
  <si>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</si>
  <si>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</si>
  <si>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</si>
  <si>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</si>
  <si>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</si>
  <si>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</si>
  <si>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</si>
  <si>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</si>
  <si>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</si>
  <si>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</si>
  <si>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</si>
  <si>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</si>
  <si>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</si>
  <si>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</si>
  <si>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</si>
  <si>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</si>
  <si>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</si>
  <si>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</si>
  <si>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</si>
  <si>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</si>
  <si>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</si>
  <si>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</si>
  <si>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</si>
  <si>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</si>
  <si>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</si>
  <si>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</si>
  <si>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</si>
  <si>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</si>
  <si>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</si>
  <si>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</si>
  <si>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</si>
  <si>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</si>
  <si>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</si>
  <si>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</si>
  <si>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</si>
  <si>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</si>
  <si>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</si>
  <si>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</si>
  <si>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</si>
  <si>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</si>
  <si>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</si>
  <si>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</si>
  <si>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</si>
  <si>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</si>
  <si>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</si>
  <si>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</si>
  <si>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</si>
  <si>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</si>
  <si>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</si>
  <si>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</si>
  <si>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</si>
  <si>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</si>
  <si>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</si>
  <si>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</si>
  <si>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</si>
  <si>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</si>
  <si>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</si>
  <si>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</si>
  <si>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</si>
  <si>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</si>
  <si>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</si>
  <si>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</si>
  <si>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</si>
  <si>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</si>
  <si>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</si>
  <si>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</si>
  <si>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</si>
  <si>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</si>
  <si>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</si>
  <si>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</si>
  <si>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</si>
  <si>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</si>
  <si>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</si>
  <si>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</si>
  <si>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</si>
  <si>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</si>
  <si>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</si>
  <si>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</si>
  <si>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</si>
  <si>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</si>
  <si>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</si>
  <si>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</si>
  <si>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</si>
  <si>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</si>
  <si>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</si>
  <si>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</si>
  <si>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</si>
  <si>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</si>
  <si>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</si>
  <si>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</si>
  <si>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</si>
  <si>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</si>
  <si>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</si>
  <si>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</si>
  <si>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</si>
  <si>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</si>
  <si>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</si>
  <si>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</si>
  <si>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</si>
  <si>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</si>
  <si>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</si>
  <si>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</si>
  <si>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</si>
  <si>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</si>
  <si>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</si>
  <si>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</si>
  <si>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</si>
  <si>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</si>
  <si>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</si>
  <si>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</si>
  <si>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</si>
  <si>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</si>
  <si>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</si>
  <si>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</si>
  <si>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</si>
  <si>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</si>
  <si>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</si>
  <si>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</si>
  <si>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</si>
  <si>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</si>
  <si>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</si>
  <si>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</si>
  <si>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</si>
  <si>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</si>
  <si>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</si>
  <si>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</si>
  <si>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</si>
  <si>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</si>
  <si>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</si>
  <si>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</si>
  <si>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</si>
  <si>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</si>
  <si>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</si>
  <si>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</si>
  <si>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</si>
  <si>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</si>
  <si>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</si>
  <si>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</si>
  <si>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</si>
  <si>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</si>
  <si>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</si>
  <si>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</si>
  <si>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</si>
  <si>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</si>
  <si>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</si>
  <si>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</si>
  <si>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</si>
  <si>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</si>
  <si>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</si>
  <si>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</si>
  <si>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</si>
  <si>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</si>
  <si>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</si>
  <si>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</si>
  <si>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</si>
  <si>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</si>
  <si>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</si>
  <si>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</si>
  <si>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</si>
  <si>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</si>
  <si>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</si>
  <si>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</si>
  <si>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</si>
  <si>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</si>
  <si>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</si>
  <si>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</si>
  <si>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м3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</si>
  <si>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</si>
  <si>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</si>
  <si>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</si>
  <si>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</si>
  <si>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</si>
  <si>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</si>
  <si>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</si>
  <si>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</si>
  <si>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</si>
  <si>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</si>
  <si>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</si>
  <si>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</si>
  <si>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</si>
  <si>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</si>
  <si>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</si>
  <si>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</si>
  <si>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</si>
  <si>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</si>
  <si>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</si>
  <si>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</si>
  <si>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</si>
  <si>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</si>
  <si>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</si>
  <si>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</si>
  <si>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</si>
  <si>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</si>
  <si>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</si>
  <si>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</si>
  <si>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</si>
  <si>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</si>
  <si>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</si>
  <si>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</si>
  <si>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</si>
  <si>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</si>
  <si>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</si>
  <si>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</si>
  <si>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</si>
  <si>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</si>
  <si>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</si>
  <si>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</si>
  <si>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</si>
  <si>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</si>
  <si>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</si>
  <si>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</si>
  <si>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</si>
  <si>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</si>
  <si>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</si>
  <si>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</si>
  <si>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</si>
  <si>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</si>
  <si>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</si>
  <si>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</si>
  <si>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</si>
  <si>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</si>
  <si>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</si>
  <si>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</si>
  <si>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</si>
  <si>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</si>
  <si>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</si>
  <si>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</si>
  <si>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</si>
  <si>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</si>
  <si>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</si>
  <si>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</si>
  <si>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</si>
  <si>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</si>
  <si>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</si>
  <si>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</si>
  <si>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</si>
  <si>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</si>
  <si>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</si>
  <si>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</si>
  <si>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</si>
  <si>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</si>
  <si>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</si>
  <si>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</si>
  <si>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</si>
  <si>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</si>
  <si>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</si>
  <si>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</si>
  <si>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</si>
  <si>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</si>
  <si>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</si>
  <si>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</si>
  <si>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</si>
  <si>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</si>
  <si>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</si>
  <si>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</si>
  <si>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</si>
  <si>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</si>
  <si>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</si>
  <si>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</si>
  <si>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</si>
  <si>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</si>
  <si>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</si>
  <si>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</si>
  <si>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</si>
  <si>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</si>
  <si>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</si>
  <si>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</si>
  <si>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</si>
  <si>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</si>
  <si>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</si>
  <si>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</si>
  <si>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</si>
  <si>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</si>
  <si>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</si>
  <si>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</si>
  <si>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</si>
  <si>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</si>
  <si>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</si>
  <si>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</si>
  <si>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</si>
  <si>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</si>
  <si>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</si>
  <si>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</si>
  <si>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</si>
  <si>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</si>
  <si>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</si>
  <si>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</si>
  <si>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</si>
  <si>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</si>
  <si>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</si>
  <si>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</si>
  <si>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</si>
  <si>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</si>
  <si>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</si>
  <si>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</si>
  <si>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</si>
  <si>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</si>
  <si>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</si>
  <si>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</si>
  <si>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</si>
  <si>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</si>
  <si>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</si>
  <si>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</si>
  <si>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</si>
  <si>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№57 ул. Интернациональная                           в  г. Липецке</t>
  </si>
  <si>
    <t>Ремонт внутридомовых сетей горячего водоснабжения</t>
  </si>
  <si>
    <t>Директор ООО "ГУК "Привокзальная"</t>
  </si>
  <si>
    <t>Ю. Д. 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</si>
</sst>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FS123">
            <v>53106.437016000003</v>
          </cell>
        </row>
        <row r="124">
          <cell r="FS124">
            <v>87601.246423200006</v>
          </cell>
        </row>
        <row r="125">
          <cell r="FS125">
            <v>13754.869920000001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0"/>
  <sheetViews>
    <sheetView tabSelected="1" view="pageBreakPreview" topLeftCell="A259" zoomScale="60" zoomScaleNormal="90" workbookViewId="0">
      <selection activeCell="B268" sqref="B268"/>
    </sheetView>
  </sheetViews>
  <sheetFormatPr defaultRowHeight="15.75" x14ac:dyDescent="0.25"/>
  <cols>
    <col min="1" max="1" width="9.140625" style="1"/>
    <col min="2" max="2" width="62.42578125" style="2" customWidth="1"/>
    <col min="3" max="3" width="29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4" t="s">
        <v>384</v>
      </c>
      <c r="B2" s="44"/>
      <c r="C2" s="44"/>
      <c r="D2" s="44"/>
      <c r="E2" s="2">
        <v>935.4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3" t="s">
        <v>15</v>
      </c>
      <c r="B8" s="43"/>
      <c r="C8" s="43"/>
      <c r="D8" s="43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22712.09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154462.55335920001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'[1]гук(2016)'!$FS$124</f>
        <v>87601.246423200006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'[1]гук(2016)'!$FS$123</f>
        <v>53106.437016000003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'[1]гук(2016)'!$FS$125</f>
        <v>13754.869920000001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94312.14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94312.14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94312.14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f>E25</f>
        <v>69670.733359200007</v>
      </c>
      <c r="E25" s="41">
        <f>D12-(D16+D10)+D250-D24+D11</f>
        <v>69670.733359200007</v>
      </c>
    </row>
    <row r="26" spans="1:22" s="13" customFormat="1" ht="35.25" customHeight="1" x14ac:dyDescent="0.25">
      <c r="A26" s="45" t="s">
        <v>53</v>
      </c>
      <c r="B26" s="45"/>
      <c r="C26" s="45"/>
      <c r="D26" s="4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E28</f>
        <v>10758.97</v>
      </c>
      <c r="E28" s="16">
        <v>10758.97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E28/E2</f>
        <v>11.501999144750908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E60</f>
        <v>8933.82</v>
      </c>
      <c r="E60" s="39">
        <v>8933.82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E60/E2</f>
        <v>9.5508017960230909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E66</f>
        <v>13754.87</v>
      </c>
      <c r="E66" s="39">
        <v>13754.87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12" t="s">
        <v>19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E66/E2</f>
        <v>14.70480008552491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3421.62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>
        <v>3421.62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3.6579217447081462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222.52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222.52</v>
      </c>
      <c r="E78" s="12"/>
      <c r="F78" s="12">
        <v>3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74.173333333333332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E85+E89</f>
        <v>33079.490000000005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39">
        <v>11471.75</v>
      </c>
      <c r="F85" s="25" t="s">
        <v>19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E85/E2</f>
        <v>12.264004703870002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39">
        <v>21607.74</v>
      </c>
      <c r="F89" s="25" t="s">
        <v>19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E89/E2</f>
        <v>23.1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48.24</v>
      </c>
      <c r="E94" s="12"/>
      <c r="F94" s="8">
        <v>87.7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48.24</v>
      </c>
      <c r="F99" s="8">
        <f>F94</f>
        <v>87.7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f>E99/F99</f>
        <v>0.5500570125427594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68857.37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291.22000000000003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0.31133205045969642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1784.74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1.9079965790036348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701.95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0.75042762454564904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8078.93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8.6368719264485794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5695.69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6.0890421210177461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1592.99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1.7030040624331837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1732.83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1.8525016035920461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506.24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0.54120162497327351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638.69000000000005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0.68279880265127224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319.91000000000003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40">
        <v>47514.18</v>
      </c>
      <c r="F157" s="33">
        <v>4.4702599999999997</v>
      </c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246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247</v>
      </c>
      <c r="B160" s="8" t="s">
        <v>68</v>
      </c>
      <c r="C160" s="8" t="s">
        <v>18</v>
      </c>
      <c r="D160" s="30">
        <f>E157/F157</f>
        <v>10628.952230966432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248</v>
      </c>
      <c r="B161" s="24" t="s">
        <v>55</v>
      </c>
      <c r="C161" s="24" t="s">
        <v>7</v>
      </c>
      <c r="D161" s="24" t="s">
        <v>249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250</v>
      </c>
      <c r="B162" s="8" t="s">
        <v>58</v>
      </c>
      <c r="C162" s="8" t="s">
        <v>18</v>
      </c>
      <c r="D162" s="8">
        <f>E163+E167+E171+E175+E179+E183+E187+E191+E195+E199</f>
        <v>45273.32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251</v>
      </c>
      <c r="B163" s="8" t="s">
        <v>60</v>
      </c>
      <c r="C163" s="8" t="s">
        <v>7</v>
      </c>
      <c r="D163" s="8" t="s">
        <v>252</v>
      </c>
      <c r="E163" s="12">
        <v>251.9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253</v>
      </c>
      <c r="B164" s="8" t="s">
        <v>63</v>
      </c>
      <c r="C164" s="8" t="s">
        <v>7</v>
      </c>
      <c r="D164" s="8" t="s">
        <v>254</v>
      </c>
      <c r="E164" s="12"/>
      <c r="F164" s="12" t="s">
        <v>255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256</v>
      </c>
      <c r="B165" s="8" t="s">
        <v>3</v>
      </c>
      <c r="C165" s="8" t="s">
        <v>7</v>
      </c>
      <c r="D165" s="8" t="s">
        <v>141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257</v>
      </c>
      <c r="B166" s="8" t="s">
        <v>68</v>
      </c>
      <c r="C166" s="8" t="s">
        <v>18</v>
      </c>
      <c r="D166" s="30"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258</v>
      </c>
      <c r="B167" s="8" t="s">
        <v>60</v>
      </c>
      <c r="C167" s="8" t="s">
        <v>7</v>
      </c>
      <c r="D167" s="8" t="s">
        <v>259</v>
      </c>
      <c r="E167" s="12">
        <v>212.98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260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261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262</v>
      </c>
      <c r="B170" s="8" t="s">
        <v>68</v>
      </c>
      <c r="C170" s="8" t="s">
        <v>18</v>
      </c>
      <c r="D170" s="30">
        <f>E167/E2</f>
        <v>0.22768868933076758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263</v>
      </c>
      <c r="B171" s="8" t="s">
        <v>60</v>
      </c>
      <c r="C171" s="8" t="s">
        <v>7</v>
      </c>
      <c r="D171" s="8" t="s">
        <v>264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265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266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267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268</v>
      </c>
      <c r="B175" s="8" t="s">
        <v>60</v>
      </c>
      <c r="C175" s="8" t="s">
        <v>7</v>
      </c>
      <c r="D175" s="8" t="s">
        <v>269</v>
      </c>
      <c r="E175" s="12">
        <f>191.03+1038.57+8631.79+1273.29</f>
        <v>11134.68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270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271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272</v>
      </c>
      <c r="B178" s="8" t="s">
        <v>68</v>
      </c>
      <c r="C178" s="8" t="s">
        <v>18</v>
      </c>
      <c r="D178" s="30">
        <f>E175/E2</f>
        <v>11.903656189865298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273</v>
      </c>
      <c r="B179" s="8" t="s">
        <v>60</v>
      </c>
      <c r="C179" s="8" t="s">
        <v>7</v>
      </c>
      <c r="D179" s="8" t="s">
        <v>274</v>
      </c>
      <c r="E179" s="12">
        <f>21235.34+99.42+826.95</f>
        <v>22161.71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275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276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277</v>
      </c>
      <c r="B182" s="8" t="s">
        <v>68</v>
      </c>
      <c r="C182" s="8" t="s">
        <v>18</v>
      </c>
      <c r="D182" s="30">
        <f>E179/E2</f>
        <v>23.692227923882829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/>
      <c r="B183" s="8" t="s">
        <v>60</v>
      </c>
      <c r="C183" s="8" t="s">
        <v>7</v>
      </c>
      <c r="D183" s="8" t="s">
        <v>385</v>
      </c>
      <c r="E183" s="38">
        <f>240.81+198.85</f>
        <v>439.65999999999997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3" customFormat="1" x14ac:dyDescent="0.25">
      <c r="A184" s="27"/>
      <c r="B184" s="8" t="s">
        <v>63</v>
      </c>
      <c r="C184" s="8" t="s">
        <v>7</v>
      </c>
      <c r="D184" s="8" t="s">
        <v>117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3" customFormat="1" x14ac:dyDescent="0.25">
      <c r="A185" s="27"/>
      <c r="B185" s="8" t="s">
        <v>3</v>
      </c>
      <c r="C185" s="8" t="s">
        <v>7</v>
      </c>
      <c r="D185" s="8" t="s">
        <v>66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3" customFormat="1" x14ac:dyDescent="0.25">
      <c r="A186" s="27"/>
      <c r="B186" s="8" t="s">
        <v>68</v>
      </c>
      <c r="C186" s="8" t="s">
        <v>18</v>
      </c>
      <c r="D186" s="30">
        <f>E183/E2</f>
        <v>0.47002351935001069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3" customFormat="1" ht="31.5" x14ac:dyDescent="0.25">
      <c r="A187" s="27" t="s">
        <v>278</v>
      </c>
      <c r="B187" s="8" t="s">
        <v>60</v>
      </c>
      <c r="C187" s="8" t="s">
        <v>7</v>
      </c>
      <c r="D187" s="8" t="s">
        <v>279</v>
      </c>
      <c r="E187" s="12">
        <f>165.06+4493.27</f>
        <v>4658.3300000000008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280</v>
      </c>
      <c r="B188" s="8" t="s">
        <v>63</v>
      </c>
      <c r="C188" s="8" t="s">
        <v>7</v>
      </c>
      <c r="D188" s="8" t="s">
        <v>117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281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282</v>
      </c>
      <c r="B190" s="8" t="s">
        <v>68</v>
      </c>
      <c r="C190" s="8" t="s">
        <v>18</v>
      </c>
      <c r="D190" s="30">
        <f>E187/E2</f>
        <v>4.9800406243318376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283</v>
      </c>
      <c r="B191" s="8" t="s">
        <v>60</v>
      </c>
      <c r="C191" s="8" t="s">
        <v>7</v>
      </c>
      <c r="D191" s="8" t="s">
        <v>284</v>
      </c>
      <c r="E191" s="12">
        <v>287.63</v>
      </c>
      <c r="F191" s="12" t="s">
        <v>285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286</v>
      </c>
      <c r="B192" s="8" t="s">
        <v>63</v>
      </c>
      <c r="C192" s="8" t="s">
        <v>7</v>
      </c>
      <c r="D192" s="8" t="s">
        <v>117</v>
      </c>
      <c r="E192" s="12"/>
      <c r="F192" s="12" t="s">
        <v>66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287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288</v>
      </c>
      <c r="B194" s="8" t="s">
        <v>68</v>
      </c>
      <c r="C194" s="8" t="s">
        <v>18</v>
      </c>
      <c r="D194" s="30">
        <f>E191/E2</f>
        <v>0.30749412016249733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 t="s">
        <v>289</v>
      </c>
      <c r="B195" s="8" t="s">
        <v>60</v>
      </c>
      <c r="C195" s="8" t="s">
        <v>7</v>
      </c>
      <c r="D195" s="8" t="s">
        <v>290</v>
      </c>
      <c r="E195" s="12">
        <f>2049.42+788.34+963.23+397.69+826.95+1100.8</f>
        <v>6126.43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 t="s">
        <v>291</v>
      </c>
      <c r="B196" s="8" t="s">
        <v>63</v>
      </c>
      <c r="C196" s="8" t="s">
        <v>7</v>
      </c>
      <c r="D196" s="8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 t="s">
        <v>292</v>
      </c>
      <c r="B197" s="8" t="s">
        <v>3</v>
      </c>
      <c r="C197" s="8" t="s">
        <v>7</v>
      </c>
      <c r="D197" s="8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 t="s">
        <v>293</v>
      </c>
      <c r="B198" s="8" t="s">
        <v>68</v>
      </c>
      <c r="C198" s="8" t="s">
        <v>18</v>
      </c>
      <c r="D198" s="30">
        <f>E195/E2</f>
        <v>6.5495296129997866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31.5" x14ac:dyDescent="0.25">
      <c r="A199" s="27"/>
      <c r="B199" s="8" t="s">
        <v>60</v>
      </c>
      <c r="C199" s="8" t="s">
        <v>7</v>
      </c>
      <c r="D199" s="30" t="s">
        <v>294</v>
      </c>
      <c r="E199" s="12">
        <v>0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x14ac:dyDescent="0.25">
      <c r="A200" s="27"/>
      <c r="B200" s="8" t="s">
        <v>63</v>
      </c>
      <c r="C200" s="8" t="s">
        <v>7</v>
      </c>
      <c r="D200" s="30" t="s">
        <v>117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x14ac:dyDescent="0.25">
      <c r="A201" s="27"/>
      <c r="B201" s="8" t="s">
        <v>3</v>
      </c>
      <c r="C201" s="8" t="s">
        <v>7</v>
      </c>
      <c r="D201" s="30" t="s">
        <v>66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/>
      <c r="B202" s="8" t="s">
        <v>68</v>
      </c>
      <c r="C202" s="8" t="s">
        <v>18</v>
      </c>
      <c r="D202" s="30">
        <f>E199/E2</f>
        <v>0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ht="47.25" x14ac:dyDescent="0.25">
      <c r="A203" s="23" t="s">
        <v>295</v>
      </c>
      <c r="B203" s="24" t="s">
        <v>55</v>
      </c>
      <c r="C203" s="24" t="s">
        <v>7</v>
      </c>
      <c r="D203" s="24" t="s">
        <v>296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ht="18.75" x14ac:dyDescent="0.25">
      <c r="A204" s="27" t="s">
        <v>297</v>
      </c>
      <c r="B204" s="8" t="s">
        <v>58</v>
      </c>
      <c r="C204" s="8" t="s">
        <v>18</v>
      </c>
      <c r="D204" s="8">
        <f>E205+E209+E213+E217+E221+E225+E229+E233+E237+E241</f>
        <v>2341.0300000000002</v>
      </c>
      <c r="E204" s="12"/>
      <c r="F204" s="35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298</v>
      </c>
      <c r="B205" s="8" t="s">
        <v>60</v>
      </c>
      <c r="C205" s="8" t="s">
        <v>7</v>
      </c>
      <c r="D205" s="8" t="s">
        <v>299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300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301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302</v>
      </c>
      <c r="B208" s="8" t="s">
        <v>68</v>
      </c>
      <c r="C208" s="8" t="s">
        <v>18</v>
      </c>
      <c r="D208" s="8">
        <v>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303</v>
      </c>
      <c r="B209" s="8" t="s">
        <v>60</v>
      </c>
      <c r="C209" s="8" t="s">
        <v>7</v>
      </c>
      <c r="D209" s="8" t="s">
        <v>304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305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306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307</v>
      </c>
      <c r="B212" s="8" t="s">
        <v>68</v>
      </c>
      <c r="C212" s="8" t="s">
        <v>18</v>
      </c>
      <c r="D212" s="30">
        <f>E209/E2</f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308</v>
      </c>
      <c r="B213" s="8" t="s">
        <v>60</v>
      </c>
      <c r="C213" s="8" t="s">
        <v>7</v>
      </c>
      <c r="D213" s="8" t="s">
        <v>309</v>
      </c>
      <c r="E213" s="12">
        <v>428.39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310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311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312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313</v>
      </c>
      <c r="B217" s="8" t="s">
        <v>60</v>
      </c>
      <c r="C217" s="8" t="s">
        <v>7</v>
      </c>
      <c r="D217" s="8" t="s">
        <v>314</v>
      </c>
      <c r="E217" s="12">
        <v>0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315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316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317</v>
      </c>
      <c r="B220" s="8" t="s">
        <v>68</v>
      </c>
      <c r="C220" s="8" t="s">
        <v>18</v>
      </c>
      <c r="D220" s="8">
        <v>0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318</v>
      </c>
      <c r="B221" s="8" t="s">
        <v>60</v>
      </c>
      <c r="C221" s="8" t="s">
        <v>7</v>
      </c>
      <c r="D221" s="8" t="s">
        <v>319</v>
      </c>
      <c r="E221" s="12">
        <v>1912.64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320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321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322</v>
      </c>
      <c r="B224" s="8" t="s">
        <v>68</v>
      </c>
      <c r="C224" s="8" t="s">
        <v>18</v>
      </c>
      <c r="D224" s="30">
        <f>E221/E2</f>
        <v>2.0447295274748774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323</v>
      </c>
      <c r="B225" s="8" t="s">
        <v>60</v>
      </c>
      <c r="C225" s="8" t="s">
        <v>7</v>
      </c>
      <c r="D225" s="8" t="s">
        <v>324</v>
      </c>
      <c r="E225" s="12">
        <v>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325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326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327</v>
      </c>
      <c r="B228" s="8" t="s">
        <v>68</v>
      </c>
      <c r="C228" s="8" t="s">
        <v>18</v>
      </c>
      <c r="D228" s="30">
        <f>E225/E2</f>
        <v>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328</v>
      </c>
      <c r="B229" s="8" t="s">
        <v>60</v>
      </c>
      <c r="C229" s="8" t="s">
        <v>7</v>
      </c>
      <c r="D229" s="8" t="s">
        <v>329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330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331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332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333</v>
      </c>
      <c r="B233" s="8" t="s">
        <v>60</v>
      </c>
      <c r="C233" s="8" t="s">
        <v>7</v>
      </c>
      <c r="D233" s="8" t="s">
        <v>334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335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336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337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338</v>
      </c>
      <c r="B237" s="8" t="s">
        <v>60</v>
      </c>
      <c r="C237" s="8" t="s">
        <v>7</v>
      </c>
      <c r="D237" s="8" t="s">
        <v>339</v>
      </c>
      <c r="E237" s="12">
        <v>0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340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341</v>
      </c>
      <c r="B239" s="8" t="s">
        <v>3</v>
      </c>
      <c r="C239" s="8" t="s">
        <v>7</v>
      </c>
      <c r="D239" s="8" t="s">
        <v>66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342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ht="31.5" x14ac:dyDescent="0.25">
      <c r="A241" s="27" t="s">
        <v>343</v>
      </c>
      <c r="B241" s="8" t="s">
        <v>60</v>
      </c>
      <c r="C241" s="8" t="s">
        <v>7</v>
      </c>
      <c r="D241" s="8" t="s">
        <v>344</v>
      </c>
      <c r="E241" s="12">
        <v>0</v>
      </c>
      <c r="F241" s="12" t="s">
        <v>345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s="13" customFormat="1" x14ac:dyDescent="0.25">
      <c r="A242" s="27" t="s">
        <v>346</v>
      </c>
      <c r="B242" s="8" t="s">
        <v>63</v>
      </c>
      <c r="C242" s="8" t="s">
        <v>7</v>
      </c>
      <c r="D242" s="8" t="s">
        <v>117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s="13" customFormat="1" x14ac:dyDescent="0.25">
      <c r="A243" s="27" t="s">
        <v>347</v>
      </c>
      <c r="B243" s="8" t="s">
        <v>3</v>
      </c>
      <c r="C243" s="8" t="s">
        <v>7</v>
      </c>
      <c r="D243" s="8" t="s">
        <v>348</v>
      </c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 s="13" customFormat="1" x14ac:dyDescent="0.25">
      <c r="A244" s="27" t="s">
        <v>349</v>
      </c>
      <c r="B244" s="8" t="s">
        <v>68</v>
      </c>
      <c r="C244" s="8" t="s">
        <v>18</v>
      </c>
      <c r="D244" s="30">
        <f>E241/E2</f>
        <v>0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s="13" customFormat="1" x14ac:dyDescent="0.25">
      <c r="A245" s="27"/>
      <c r="B245" s="24" t="s">
        <v>350</v>
      </c>
      <c r="C245" s="8" t="s">
        <v>18</v>
      </c>
      <c r="D245" s="36">
        <f>SUM(D84,D28,D34,D60,D66,D72,D78,D94,D104,D162,D204)</f>
        <v>186691.25000000003</v>
      </c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x14ac:dyDescent="0.25">
      <c r="A246" s="43" t="s">
        <v>351</v>
      </c>
      <c r="B246" s="43"/>
      <c r="C246" s="43"/>
      <c r="D246" s="43"/>
    </row>
    <row r="247" spans="1:22" x14ac:dyDescent="0.25">
      <c r="A247" s="6" t="s">
        <v>352</v>
      </c>
      <c r="B247" s="7" t="s">
        <v>353</v>
      </c>
      <c r="C247" s="7" t="s">
        <v>354</v>
      </c>
      <c r="D247" s="7">
        <v>1</v>
      </c>
      <c r="E247" s="2" t="s">
        <v>19</v>
      </c>
    </row>
    <row r="248" spans="1:22" x14ac:dyDescent="0.25">
      <c r="A248" s="6" t="s">
        <v>355</v>
      </c>
      <c r="B248" s="7" t="s">
        <v>356</v>
      </c>
      <c r="C248" s="7" t="s">
        <v>354</v>
      </c>
      <c r="D248" s="7">
        <v>1</v>
      </c>
      <c r="E248" s="2" t="s">
        <v>19</v>
      </c>
    </row>
    <row r="249" spans="1:22" x14ac:dyDescent="0.25">
      <c r="A249" s="6" t="s">
        <v>357</v>
      </c>
      <c r="B249" s="7" t="s">
        <v>358</v>
      </c>
      <c r="C249" s="7" t="s">
        <v>354</v>
      </c>
      <c r="D249" s="7">
        <v>0</v>
      </c>
      <c r="E249" s="2" t="s">
        <v>19</v>
      </c>
    </row>
    <row r="250" spans="1:22" x14ac:dyDescent="0.25">
      <c r="A250" s="6" t="s">
        <v>359</v>
      </c>
      <c r="B250" s="7" t="s">
        <v>360</v>
      </c>
      <c r="C250" s="7" t="s">
        <v>18</v>
      </c>
      <c r="D250" s="7">
        <v>-13191.77</v>
      </c>
      <c r="E250" s="2" t="s">
        <v>19</v>
      </c>
    </row>
    <row r="251" spans="1:22" x14ac:dyDescent="0.25">
      <c r="A251" s="43" t="s">
        <v>361</v>
      </c>
      <c r="B251" s="43"/>
      <c r="C251" s="43"/>
      <c r="D251" s="43"/>
    </row>
    <row r="252" spans="1:22" ht="31.5" x14ac:dyDescent="0.25">
      <c r="A252" s="6" t="s">
        <v>362</v>
      </c>
      <c r="B252" s="7" t="s">
        <v>17</v>
      </c>
      <c r="C252" s="7" t="s">
        <v>18</v>
      </c>
      <c r="D252" s="7">
        <v>0</v>
      </c>
      <c r="E252" s="2" t="s">
        <v>363</v>
      </c>
    </row>
    <row r="253" spans="1:22" ht="31.5" x14ac:dyDescent="0.25">
      <c r="A253" s="6" t="s">
        <v>364</v>
      </c>
      <c r="B253" s="7" t="s">
        <v>21</v>
      </c>
      <c r="C253" s="7" t="s">
        <v>18</v>
      </c>
      <c r="D253" s="7">
        <v>0</v>
      </c>
      <c r="E253" s="2" t="s">
        <v>363</v>
      </c>
    </row>
    <row r="254" spans="1:22" ht="31.5" x14ac:dyDescent="0.25">
      <c r="A254" s="6" t="s">
        <v>365</v>
      </c>
      <c r="B254" s="7" t="s">
        <v>23</v>
      </c>
      <c r="C254" s="7" t="s">
        <v>18</v>
      </c>
      <c r="D254" s="7">
        <v>0</v>
      </c>
      <c r="E254" s="2" t="s">
        <v>363</v>
      </c>
    </row>
    <row r="255" spans="1:22" ht="31.5" x14ac:dyDescent="0.25">
      <c r="A255" s="6" t="s">
        <v>366</v>
      </c>
      <c r="B255" s="7" t="s">
        <v>48</v>
      </c>
      <c r="C255" s="7" t="s">
        <v>18</v>
      </c>
      <c r="D255" s="7">
        <v>0</v>
      </c>
      <c r="E255" s="2" t="s">
        <v>363</v>
      </c>
    </row>
    <row r="256" spans="1:22" ht="31.5" x14ac:dyDescent="0.25">
      <c r="A256" s="6" t="s">
        <v>367</v>
      </c>
      <c r="B256" s="7" t="s">
        <v>368</v>
      </c>
      <c r="C256" s="7" t="s">
        <v>18</v>
      </c>
      <c r="D256" s="7">
        <v>0</v>
      </c>
      <c r="E256" s="2" t="s">
        <v>363</v>
      </c>
    </row>
    <row r="257" spans="1:5" ht="31.5" x14ac:dyDescent="0.25">
      <c r="A257" s="6" t="s">
        <v>369</v>
      </c>
      <c r="B257" s="7" t="s">
        <v>52</v>
      </c>
      <c r="C257" s="7" t="s">
        <v>18</v>
      </c>
      <c r="D257" s="7">
        <v>0</v>
      </c>
      <c r="E257" s="2" t="s">
        <v>363</v>
      </c>
    </row>
    <row r="258" spans="1:5" x14ac:dyDescent="0.25">
      <c r="A258" s="43" t="s">
        <v>370</v>
      </c>
      <c r="B258" s="43"/>
      <c r="C258" s="43"/>
      <c r="D258" s="43"/>
      <c r="E258" s="37"/>
    </row>
    <row r="259" spans="1:5" ht="31.5" x14ac:dyDescent="0.25">
      <c r="A259" s="6" t="s">
        <v>371</v>
      </c>
      <c r="B259" s="7" t="s">
        <v>353</v>
      </c>
      <c r="C259" s="7" t="s">
        <v>354</v>
      </c>
      <c r="D259" s="7">
        <v>0</v>
      </c>
      <c r="E259" s="2" t="s">
        <v>363</v>
      </c>
    </row>
    <row r="260" spans="1:5" ht="31.5" x14ac:dyDescent="0.25">
      <c r="A260" s="6" t="s">
        <v>372</v>
      </c>
      <c r="B260" s="7" t="s">
        <v>356</v>
      </c>
      <c r="C260" s="7" t="s">
        <v>354</v>
      </c>
      <c r="D260" s="7">
        <v>0</v>
      </c>
      <c r="E260" s="2" t="s">
        <v>363</v>
      </c>
    </row>
    <row r="261" spans="1:5" ht="31.5" x14ac:dyDescent="0.25">
      <c r="A261" s="6" t="s">
        <v>373</v>
      </c>
      <c r="B261" s="7" t="s">
        <v>374</v>
      </c>
      <c r="C261" s="7" t="s">
        <v>354</v>
      </c>
      <c r="D261" s="7">
        <v>0</v>
      </c>
      <c r="E261" s="2" t="s">
        <v>363</v>
      </c>
    </row>
    <row r="262" spans="1:5" ht="31.5" x14ac:dyDescent="0.25">
      <c r="A262" s="6" t="s">
        <v>375</v>
      </c>
      <c r="B262" s="7" t="s">
        <v>360</v>
      </c>
      <c r="C262" s="7" t="s">
        <v>18</v>
      </c>
      <c r="D262" s="7">
        <v>0</v>
      </c>
      <c r="E262" s="2" t="s">
        <v>363</v>
      </c>
    </row>
    <row r="263" spans="1:5" x14ac:dyDescent="0.25">
      <c r="A263" s="43" t="s">
        <v>376</v>
      </c>
      <c r="B263" s="43"/>
      <c r="C263" s="43"/>
      <c r="D263" s="43"/>
    </row>
    <row r="264" spans="1:5" x14ac:dyDescent="0.25">
      <c r="A264" s="6" t="s">
        <v>377</v>
      </c>
      <c r="B264" s="7" t="s">
        <v>378</v>
      </c>
      <c r="C264" s="7" t="s">
        <v>354</v>
      </c>
      <c r="D264" s="7">
        <v>1</v>
      </c>
      <c r="E264" s="2" t="s">
        <v>379</v>
      </c>
    </row>
    <row r="265" spans="1:5" x14ac:dyDescent="0.25">
      <c r="A265" s="6" t="s">
        <v>380</v>
      </c>
      <c r="B265" s="7" t="s">
        <v>381</v>
      </c>
      <c r="C265" s="7" t="s">
        <v>354</v>
      </c>
      <c r="D265" s="7">
        <v>1</v>
      </c>
      <c r="E265" s="2" t="s">
        <v>379</v>
      </c>
    </row>
    <row r="266" spans="1:5" ht="31.5" x14ac:dyDescent="0.25">
      <c r="A266" s="6" t="s">
        <v>382</v>
      </c>
      <c r="B266" s="7" t="s">
        <v>383</v>
      </c>
      <c r="C266" s="7" t="s">
        <v>18</v>
      </c>
      <c r="D266" s="7">
        <v>11694.19</v>
      </c>
      <c r="E266" s="2" t="s">
        <v>379</v>
      </c>
    </row>
    <row r="270" spans="1:5" x14ac:dyDescent="0.25">
      <c r="A270" s="46" t="s">
        <v>386</v>
      </c>
      <c r="B270" s="46"/>
      <c r="D270" s="47" t="s">
        <v>387</v>
      </c>
    </row>
  </sheetData>
  <mergeCells count="9">
    <mergeCell ref="A2:D2"/>
    <mergeCell ref="A8:D8"/>
    <mergeCell ref="A26:D26"/>
    <mergeCell ref="A270:B270"/>
    <mergeCell ref="F95:F96"/>
    <mergeCell ref="A246:D246"/>
    <mergeCell ref="A251:D251"/>
    <mergeCell ref="A258:D258"/>
    <mergeCell ref="A263:D263"/>
  </mergeCells>
  <pageMargins left="0.7" right="0.7" top="0.75" bottom="0.75" header="0.3" footer="0.3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2017-04-11T18:31:16Z</dcterms:modified>
</cp:coreProperties>
</file>