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<sst xmlns="http://schemas.openxmlformats.org/spreadsheetml/2006/main" count="957" uniqueCount="386">
  <si>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</si>
  <si>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</si>
  <si>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</si>
  <si>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</si>
  <si>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</si>
  <si>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</si>
  <si>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</si>
  <si>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</si>
  <si>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</si>
  <si>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</si>
  <si>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</si>
  <si>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</si>
  <si>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</si>
  <si>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</si>
  <si>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</si>
  <si>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</si>
  <si>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</si>
  <si>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</si>
  <si>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</si>
  <si>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</si>
  <si>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</si>
  <si>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</si>
  <si>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</si>
  <si>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</si>
  <si>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</si>
  <si>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</si>
  <si>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</si>
  <si>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</si>
  <si>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</si>
  <si>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</si>
  <si>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</si>
  <si>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</si>
  <si>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</si>
  <si>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</si>
  <si>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</si>
  <si>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</si>
  <si>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</si>
  <si>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</si>
  <si>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</si>
  <si>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</si>
  <si>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</si>
  <si>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</si>
  <si>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</si>
  <si>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</si>
  <si>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</si>
  <si>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</si>
  <si>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</si>
  <si>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</si>
  <si>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</si>
  <si>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</si>
  <si>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</si>
  <si>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</si>
  <si>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</si>
  <si>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</si>
  <si>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</si>
  <si>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</si>
  <si>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</si>
  <si>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</si>
  <si>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</si>
  <si>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</si>
  <si>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</si>
  <si>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</si>
  <si>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</si>
  <si>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</si>
  <si>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</si>
  <si>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</si>
  <si>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</si>
  <si>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</si>
  <si>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</si>
  <si>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</si>
  <si>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</si>
  <si>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</si>
  <si>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</si>
  <si>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</si>
  <si>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</si>
  <si>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</si>
  <si>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</si>
  <si>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</si>
  <si>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</si>
  <si>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</si>
  <si>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</si>
  <si>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</si>
  <si>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</si>
  <si>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</si>
  <si>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</si>
  <si>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</si>
  <si>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</si>
  <si>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</si>
  <si>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</si>
  <si>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</si>
  <si>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</si>
  <si>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</si>
  <si>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</si>
  <si>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</si>
  <si>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</si>
  <si>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</si>
  <si>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</si>
  <si>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</si>
  <si>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</si>
  <si>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</si>
  <si>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</si>
  <si>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</si>
  <si>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</si>
  <si>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</si>
  <si>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</si>
  <si>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</si>
  <si>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</si>
  <si>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</si>
  <si>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</si>
  <si>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</si>
  <si>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</si>
  <si>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</si>
  <si>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</si>
  <si>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</si>
  <si>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</si>
  <si>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</si>
  <si>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</si>
  <si>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</si>
  <si>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</si>
  <si>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</si>
  <si>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</si>
  <si>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</si>
  <si>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</si>
  <si>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</si>
  <si>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</si>
  <si>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</si>
  <si>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</si>
  <si>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</si>
  <si>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</si>
  <si>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</si>
  <si>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</si>
  <si>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</si>
  <si>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</si>
  <si>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</si>
  <si>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</si>
  <si>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</si>
  <si>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</si>
  <si>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</si>
  <si>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</si>
  <si>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</si>
  <si>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</si>
  <si>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</si>
  <si>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</si>
  <si>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</si>
  <si>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</si>
  <si>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</si>
  <si>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</si>
  <si>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</si>
  <si>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</si>
  <si>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</si>
  <si>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</si>
  <si>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</si>
  <si>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</si>
  <si>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</si>
  <si>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</si>
  <si>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</si>
  <si>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</si>
  <si>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</si>
  <si>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</si>
  <si>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</si>
  <si>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</si>
  <si>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</si>
  <si>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</si>
  <si>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</si>
  <si>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</si>
  <si>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</si>
  <si>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</si>
  <si>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</si>
  <si>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</si>
  <si>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</si>
  <si>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</si>
  <si>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</si>
  <si>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</si>
  <si>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</si>
  <si>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</si>
  <si>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</si>
  <si>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</si>
  <si>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</si>
  <si>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</si>
  <si>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</si>
  <si>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</si>
  <si>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</si>
  <si>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</si>
  <si>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</si>
  <si>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</si>
  <si>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</si>
  <si>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</si>
  <si>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</si>
  <si>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</si>
  <si>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</si>
  <si>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</si>
  <si>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</si>
  <si>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</si>
  <si>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</si>
  <si>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</si>
  <si>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</si>
  <si>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</si>
  <si>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</si>
  <si>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</si>
  <si>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</si>
  <si>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</si>
  <si>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</si>
  <si>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</si>
  <si>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</si>
  <si>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</si>
  <si>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</si>
  <si>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</si>
  <si>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</si>
  <si>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</si>
  <si>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</si>
  <si>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</si>
  <si>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</si>
  <si>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</si>
  <si>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</si>
  <si>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</si>
  <si>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</si>
  <si>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</si>
  <si>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</si>
  <si>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</si>
  <si>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</si>
  <si>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</si>
  <si>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</si>
  <si>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</si>
  <si>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</si>
  <si>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</si>
  <si>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</si>
  <si>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</si>
  <si>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</si>
  <si>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</si>
  <si>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</si>
  <si>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</si>
  <si>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</si>
  <si>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</si>
  <si>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</si>
  <si>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</si>
  <si>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</si>
  <si>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</si>
  <si>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</si>
  <si>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</si>
  <si>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</si>
  <si>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</si>
  <si>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</si>
  <si>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</si>
  <si>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</si>
  <si>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</si>
  <si>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</si>
  <si>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</si>
  <si>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</si>
  <si>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</si>
  <si>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</si>
  <si>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</si>
  <si>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</si>
  <si>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</si>
  <si>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</si>
  <si>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</si>
  <si>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</si>
  <si>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</si>
  <si>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</si>
  <si>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</si>
  <si>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</si>
  <si>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</si>
  <si>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</si>
  <si>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</si>
  <si>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</si>
  <si>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</si>
  <si>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</si>
  <si>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</si>
  <si>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</si>
  <si>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</si>
  <si>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</si>
  <si>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</si>
  <si>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</si>
  <si>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</si>
  <si>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</si>
  <si>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</si>
  <si>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</si>
  <si>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</si>
  <si>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</si>
  <si>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</si>
  <si>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</si>
  <si>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</si>
  <si>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</si>
  <si>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</si>
  <si>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</si>
  <si>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</si>
  <si>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</si>
  <si>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</si>
  <si>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</si>
  <si>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</si>
  <si>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</si>
  <si>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</si>
  <si>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</si>
  <si>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</si>
  <si>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</si>
  <si>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</si>
  <si>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</si>
  <si>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</si>
  <si>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</si>
  <si>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</si>
  <si>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</si>
  <si>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</si>
  <si>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</si>
  <si>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</si>
  <si>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</si>
  <si>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</si>
  <si>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</si>
  <si>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</si>
  <si>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</si>
  <si>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</si>
  <si>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</si>
  <si>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</si>
  <si>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</si>
  <si>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</si>
  <si>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</si>
  <si>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</si>
  <si>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</si>
  <si>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</si>
  <si>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</si>
  <si>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</si>
  <si>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</si>
  <si>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</si>
  <si>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</si>
  <si>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</si>
  <si>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</si>
  <si>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</si>
  <si>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</si>
  <si>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</si>
  <si>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</si>
  <si>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</si>
  <si>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</si>
  <si>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</si>
  <si>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</si>
  <si>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</si>
  <si>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</si>
  <si>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</si>
  <si>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</si>
  <si>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</si>
  <si>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</si>
  <si>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</si>
  <si>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</si>
  <si>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</si>
  <si>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</si>
  <si>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</si>
  <si>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</si>
  <si>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</si>
  <si>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</si>
  <si>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</si>
  <si>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</si>
  <si>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</si>
  <si>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</si>
  <si>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</si>
  <si>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</si>
  <si>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</si>
  <si>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</si>
  <si>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</si>
  <si>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</si>
  <si>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</si>
  <si>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</si>
  <si>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</si>
  <si>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</si>
  <si>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</si>
  <si>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</si>
  <si>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</si>
  <si>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</si>
  <si>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</si>
  <si>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</si>
  <si>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</si>
  <si>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</si>
  <si>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</si>
  <si>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</si>
  <si>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</si>
  <si>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</si>
  <si>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</si>
  <si>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</si>
  <si>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</si>
  <si>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</si>
  <si>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</si>
  <si>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</si>
  <si>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</si>
  <si>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</si>
  <si>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</si>
  <si>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29  ул. Интернациональная                        в г. Липецке</t>
  </si>
  <si>
    <t>ЖЭК</t>
  </si>
  <si>
    <t>ГАРД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</si>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</sst>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H123">
            <v>141477.6492396</v>
          </cell>
        </row>
        <row r="124">
          <cell r="DH124">
            <v>216336.75890640003</v>
          </cell>
        </row>
        <row r="125">
          <cell r="DH125">
            <v>36689.94648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1252.53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98458.72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394504.354626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'[1]гук(2016)'!$DH$124</f>
        <v>216336.75890640003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'[1]гук(2016)'!$DH$123</f>
        <v>141477.6492396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'[1]гук(2016)'!$DH$125</f>
        <v>36689.94648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279808.93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279808.93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279808.93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203021.444626</v>
      </c>
      <c r="E25" s="1">
        <f>D12-(D16+D10)+D252-D24+D11</f>
        <v>203021.444626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28698.64</v>
      </c>
      <c r="E28" s="18">
        <v>28698.64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22.912537025061276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31340.77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1616.82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1.290843333093818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772.48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0.6167357268887771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8323.22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6.645126264440772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20628.25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16.469266205200675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23830.2</v>
      </c>
      <c r="E60" s="13">
        <v>23830.2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19.025652080189698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36689.95</v>
      </c>
      <c r="E72" s="13">
        <v>36689.95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29.292671632615583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11243.51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11243.51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8.976639282093045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2914.01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2914.01</v>
      </c>
      <c r="E84" s="13"/>
      <c r="F84" s="14">
        <v>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416.2871428571429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88236.72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30599.91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24.430480707048932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57636.81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46.0163109865632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169.9</v>
      </c>
      <c r="E100" s="13"/>
      <c r="F100" s="9">
        <v>308.9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169.9</v>
      </c>
      <c r="F105" s="9">
        <f>F100</f>
        <v>308.9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0.5500161864681127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66111.87999999999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929.51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0.742105977501537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5355.73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4.275929518654244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1887.17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1.5066864665916186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22932.46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18.308910764612424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16489.37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13.164850342905957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8498.31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6.784915331369309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4622.17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3.6902668997948154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1800.46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1.4374585838263356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2555.48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2.0402545248417203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1041.22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/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</f>
        <v>28035.79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v>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0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229</v>
      </c>
      <c r="B177" s="9" t="s">
        <v>109</v>
      </c>
      <c r="C177" s="9" t="s">
        <v>70</v>
      </c>
      <c r="D177" s="9" t="s">
        <v>45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230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231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232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233</v>
      </c>
      <c r="B181" s="9" t="s">
        <v>109</v>
      </c>
      <c r="C181" s="9" t="s">
        <v>70</v>
      </c>
      <c r="D181" s="9" t="s">
        <v>46</v>
      </c>
      <c r="E181" s="13">
        <f>293.27+3562.89</f>
        <v>3856.16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234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235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236</v>
      </c>
      <c r="B184" s="9" t="s">
        <v>111</v>
      </c>
      <c r="C184" s="9" t="s">
        <v>76</v>
      </c>
      <c r="D184" s="34">
        <f>E181/E2</f>
        <v>3.0786967178430857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237</v>
      </c>
      <c r="B185" s="9" t="s">
        <v>109</v>
      </c>
      <c r="C185" s="9" t="s">
        <v>70</v>
      </c>
      <c r="D185" s="9" t="s">
        <v>324</v>
      </c>
      <c r="E185" s="13">
        <f>293.27+57.11+826.95</f>
        <v>1177.33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238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240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241</v>
      </c>
      <c r="B188" s="9" t="s">
        <v>111</v>
      </c>
      <c r="C188" s="9" t="s">
        <v>76</v>
      </c>
      <c r="D188" s="34">
        <f>E185/E2</f>
        <v>0.939961517887795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242</v>
      </c>
      <c r="B189" s="9" t="s">
        <v>109</v>
      </c>
      <c r="C189" s="9" t="s">
        <v>70</v>
      </c>
      <c r="D189" s="9" t="s">
        <v>47</v>
      </c>
      <c r="E189" s="13">
        <v>11631.1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239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243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244</v>
      </c>
      <c r="B192" s="9" t="s">
        <v>111</v>
      </c>
      <c r="C192" s="9" t="s">
        <v>76</v>
      </c>
      <c r="D192" s="34">
        <f>E189/E2</f>
        <v>9.286084964032797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245</v>
      </c>
      <c r="B193" s="9" t="s">
        <v>109</v>
      </c>
      <c r="C193" s="9" t="s">
        <v>70</v>
      </c>
      <c r="D193" s="9" t="s">
        <v>48</v>
      </c>
      <c r="E193" s="13">
        <v>516.66</v>
      </c>
      <c r="F193" s="14" t="s">
        <v>334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246</v>
      </c>
      <c r="B194" s="9" t="s">
        <v>110</v>
      </c>
      <c r="C194" s="9" t="s">
        <v>70</v>
      </c>
      <c r="D194" s="9" t="s">
        <v>27</v>
      </c>
      <c r="E194" s="13"/>
      <c r="F194" s="14" t="s">
        <v>12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247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248</v>
      </c>
      <c r="B196" s="9" t="s">
        <v>111</v>
      </c>
      <c r="C196" s="9" t="s">
        <v>76</v>
      </c>
      <c r="D196" s="34">
        <f>E193/E2</f>
        <v>0.4124931139373907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249</v>
      </c>
      <c r="B197" s="9" t="s">
        <v>109</v>
      </c>
      <c r="C197" s="9" t="s">
        <v>70</v>
      </c>
      <c r="D197" s="9" t="s">
        <v>49</v>
      </c>
      <c r="E197" s="13">
        <f>1493.75+1261.88+1712.56+57.11+3306.44</f>
        <v>7831.74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250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251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252</v>
      </c>
      <c r="B200" s="9" t="s">
        <v>111</v>
      </c>
      <c r="C200" s="9" t="s">
        <v>76</v>
      </c>
      <c r="D200" s="34">
        <f>E197/E2</f>
        <v>6.252736461402122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/>
      <c r="B201" s="9" t="s">
        <v>109</v>
      </c>
      <c r="C201" s="9" t="s">
        <v>70</v>
      </c>
      <c r="D201" s="34" t="s">
        <v>379</v>
      </c>
      <c r="E201" s="13"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/>
      <c r="B202" s="9" t="s">
        <v>110</v>
      </c>
      <c r="C202" s="9" t="s">
        <v>70</v>
      </c>
      <c r="D202" s="34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/>
      <c r="B203" s="9" t="s">
        <v>67</v>
      </c>
      <c r="C203" s="9" t="s">
        <v>70</v>
      </c>
      <c r="D203" s="34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76</v>
      </c>
      <c r="D204" s="34">
        <f>E201/E2</f>
        <v>0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8.75">
      <c r="A206" s="31" t="s">
        <v>253</v>
      </c>
      <c r="B206" s="9" t="s">
        <v>108</v>
      </c>
      <c r="C206" s="9" t="s">
        <v>76</v>
      </c>
      <c r="D206" s="32">
        <f>E207+E211+E215+E219+E223+E224+E227+E231+E235+E239+E243</f>
        <v>7439.6900000000005</v>
      </c>
      <c r="E206" s="13"/>
      <c r="F206" s="39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254</v>
      </c>
      <c r="B207" s="9" t="s">
        <v>109</v>
      </c>
      <c r="C207" s="9" t="s">
        <v>70</v>
      </c>
      <c r="D207" s="9" t="s">
        <v>51</v>
      </c>
      <c r="E207" s="13"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283</v>
      </c>
      <c r="B208" s="9" t="s">
        <v>110</v>
      </c>
      <c r="C208" s="9" t="s">
        <v>70</v>
      </c>
      <c r="D208" s="9" t="s">
        <v>27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255</v>
      </c>
      <c r="B209" s="9" t="s">
        <v>67</v>
      </c>
      <c r="C209" s="9" t="s">
        <v>70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256</v>
      </c>
      <c r="B210" s="9" t="s">
        <v>111</v>
      </c>
      <c r="C210" s="9" t="s">
        <v>76</v>
      </c>
      <c r="D210" s="9"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257</v>
      </c>
      <c r="B211" s="9" t="s">
        <v>109</v>
      </c>
      <c r="C211" s="9" t="s">
        <v>70</v>
      </c>
      <c r="D211" s="9" t="s">
        <v>53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258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259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260</v>
      </c>
      <c r="B214" s="9" t="s">
        <v>111</v>
      </c>
      <c r="C214" s="9" t="s">
        <v>76</v>
      </c>
      <c r="D214" s="34">
        <f>E211/E2</f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261</v>
      </c>
      <c r="B215" s="9" t="s">
        <v>109</v>
      </c>
      <c r="C215" s="9" t="s">
        <v>70</v>
      </c>
      <c r="D215" s="9" t="s">
        <v>52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262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263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264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265</v>
      </c>
      <c r="B219" s="9" t="s">
        <v>109</v>
      </c>
      <c r="C219" s="9" t="s">
        <v>70</v>
      </c>
      <c r="D219" s="9" t="s">
        <v>288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266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267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268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269</v>
      </c>
      <c r="B223" s="9" t="s">
        <v>109</v>
      </c>
      <c r="C223" s="9" t="s">
        <v>70</v>
      </c>
      <c r="D223" s="9" t="s">
        <v>340</v>
      </c>
      <c r="E223" s="13">
        <v>3503.67</v>
      </c>
      <c r="F223" s="14" t="s">
        <v>382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270</v>
      </c>
      <c r="B224" s="9" t="s">
        <v>110</v>
      </c>
      <c r="C224" s="9" t="s">
        <v>70</v>
      </c>
      <c r="D224" s="9" t="s">
        <v>27</v>
      </c>
      <c r="E224" s="13">
        <v>3900</v>
      </c>
      <c r="F224" s="14" t="s">
        <v>383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271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272</v>
      </c>
      <c r="B226" s="9" t="s">
        <v>111</v>
      </c>
      <c r="C226" s="9" t="s">
        <v>76</v>
      </c>
      <c r="D226" s="34">
        <f>E223/E2+E224/E2</f>
        <v>5.91097219228282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273</v>
      </c>
      <c r="B227" s="9" t="s">
        <v>109</v>
      </c>
      <c r="C227" s="9" t="s">
        <v>70</v>
      </c>
      <c r="D227" s="9" t="s">
        <v>1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274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275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276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277</v>
      </c>
      <c r="B231" s="9" t="s">
        <v>109</v>
      </c>
      <c r="C231" s="9" t="s">
        <v>70</v>
      </c>
      <c r="D231" s="9" t="s">
        <v>0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278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279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280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282</v>
      </c>
      <c r="B235" s="9" t="s">
        <v>109</v>
      </c>
      <c r="C235" s="9" t="s">
        <v>70</v>
      </c>
      <c r="D235" s="9" t="s">
        <v>54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284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285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289</v>
      </c>
      <c r="B239" s="9" t="s">
        <v>109</v>
      </c>
      <c r="C239" s="9" t="s">
        <v>70</v>
      </c>
      <c r="D239" s="9" t="s">
        <v>55</v>
      </c>
      <c r="E239" s="13">
        <v>36.02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290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291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292</v>
      </c>
      <c r="B242" s="9" t="s">
        <v>111</v>
      </c>
      <c r="C242" s="9" t="s">
        <v>76</v>
      </c>
      <c r="D242" s="34">
        <f>E239/E2</f>
        <v>0.028757794224489635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372</v>
      </c>
      <c r="B243" s="9" t="s">
        <v>109</v>
      </c>
      <c r="C243" s="9" t="s">
        <v>70</v>
      </c>
      <c r="D243" s="9" t="s">
        <v>56</v>
      </c>
      <c r="E243" s="13">
        <v>0</v>
      </c>
      <c r="F243" s="14" t="s">
        <v>335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373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374</v>
      </c>
      <c r="B245" s="9" t="s">
        <v>67</v>
      </c>
      <c r="C245" s="9" t="s">
        <v>70</v>
      </c>
      <c r="D245" s="9" t="s">
        <v>325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375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/>
      <c r="B247" s="28" t="s">
        <v>281</v>
      </c>
      <c r="C247" s="9" t="s">
        <v>76</v>
      </c>
      <c r="D247" s="40">
        <f>SUM(D90,D28,D34,D60,D66,D72,D78,D84,D100,D110,D168,D206)</f>
        <v>324711.06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4" ht="15.75">
      <c r="A248" s="42" t="s">
        <v>293</v>
      </c>
      <c r="B248" s="42"/>
      <c r="C248" s="42"/>
      <c r="D248" s="42"/>
    </row>
    <row r="249" spans="1:4" ht="15.75">
      <c r="A249" s="7" t="s">
        <v>294</v>
      </c>
      <c r="B249" s="8" t="s">
        <v>295</v>
      </c>
      <c r="C249" s="8" t="s">
        <v>296</v>
      </c>
      <c r="D249" s="8">
        <v>1</v>
      </c>
    </row>
    <row r="250" spans="1:4" ht="15.75">
      <c r="A250" s="7" t="s">
        <v>297</v>
      </c>
      <c r="B250" s="8" t="s">
        <v>298</v>
      </c>
      <c r="C250" s="8" t="s">
        <v>296</v>
      </c>
      <c r="D250" s="8">
        <v>1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.75">
      <c r="A252" s="7" t="s">
        <v>301</v>
      </c>
      <c r="B252" s="8" t="s">
        <v>302</v>
      </c>
      <c r="C252" s="8" t="s">
        <v>76</v>
      </c>
      <c r="D252" s="8">
        <v>-10132.7</v>
      </c>
    </row>
    <row r="253" spans="1:4" ht="15.75">
      <c r="A253" s="42" t="s">
        <v>303</v>
      </c>
      <c r="B253" s="42"/>
      <c r="C253" s="42"/>
      <c r="D253" s="42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42" t="s">
        <v>311</v>
      </c>
      <c r="B260" s="42"/>
      <c r="C260" s="42"/>
      <c r="D260" s="42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42" t="s">
        <v>317</v>
      </c>
      <c r="B265" s="42"/>
      <c r="C265" s="42"/>
      <c r="D265" s="42"/>
    </row>
    <row r="266" spans="1:4" ht="15.7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2017-04-06T07:34:40Z</dcterms:modified>
  <cp:category/>
  <cp:version/>
  <cp:contentType/>
  <cp:contentStatus/>
</cp:coreProperties>
</file>