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<sst xmlns="http://schemas.openxmlformats.org/spreadsheetml/2006/main" count="958" uniqueCount="385">
  <si>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</si>
  <si>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</si>
  <si>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</si>
  <si>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</si>
  <si>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</si>
  <si>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</si>
  <si>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</si>
  <si>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</si>
  <si>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</si>
  <si>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</si>
  <si>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</si>
  <si>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</si>
  <si>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</si>
  <si>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</si>
  <si>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</si>
  <si>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</si>
  <si>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</si>
  <si>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</si>
  <si>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</si>
  <si>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</si>
  <si>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</si>
  <si>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</si>
  <si>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</si>
  <si>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</si>
  <si>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</si>
  <si>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</si>
  <si>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</si>
  <si>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</si>
  <si>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</si>
  <si>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</si>
  <si>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</si>
  <si>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</si>
  <si>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</si>
  <si>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</si>
  <si>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</si>
  <si>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</si>
  <si>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</si>
  <si>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</si>
  <si>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</si>
  <si>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</si>
  <si>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</si>
  <si>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</si>
  <si>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</si>
  <si>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</si>
  <si>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</si>
  <si>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</si>
  <si>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</si>
  <si>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</si>
  <si>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</si>
  <si>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</si>
  <si>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</si>
  <si>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</si>
  <si>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</si>
  <si>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</si>
  <si>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</si>
  <si>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</si>
  <si>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</si>
  <si>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</si>
  <si>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</si>
  <si>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</si>
  <si>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</si>
  <si>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</si>
  <si>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</si>
  <si>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</si>
  <si>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</si>
  <si>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</si>
  <si>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</si>
  <si>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</si>
  <si>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</si>
  <si>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</si>
  <si>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</si>
  <si>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</si>
  <si>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</si>
  <si>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</si>
  <si>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</si>
  <si>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</si>
  <si>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</si>
  <si>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</si>
  <si>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</si>
  <si>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</si>
  <si>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</si>
  <si>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</si>
  <si>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</si>
  <si>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</si>
  <si>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</si>
  <si>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</si>
  <si>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</si>
  <si>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</si>
  <si>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</si>
  <si>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</si>
  <si>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</si>
  <si>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</si>
  <si>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</si>
  <si>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</si>
  <si>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</si>
  <si>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</si>
  <si>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</si>
  <si>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</si>
  <si>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</si>
  <si>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</si>
  <si>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</si>
  <si>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</si>
  <si>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</si>
  <si>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</si>
  <si>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</si>
  <si>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</si>
  <si>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</si>
  <si>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</si>
  <si>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</si>
  <si>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</si>
  <si>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</si>
  <si>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</si>
  <si>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</si>
  <si>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</si>
  <si>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</si>
  <si>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</si>
  <si>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</si>
  <si>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</si>
  <si>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</si>
  <si>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</si>
  <si>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</si>
  <si>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</si>
  <si>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</si>
  <si>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</si>
  <si>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</si>
  <si>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</si>
  <si>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</si>
  <si>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</si>
  <si>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</si>
  <si>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</si>
  <si>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</si>
  <si>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</si>
  <si>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</si>
  <si>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</si>
  <si>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</si>
  <si>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</si>
  <si>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</si>
  <si>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</si>
  <si>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</si>
  <si>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</si>
  <si>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</si>
  <si>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</si>
  <si>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</si>
  <si>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</si>
  <si>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</si>
  <si>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</si>
  <si>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</si>
  <si>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</si>
  <si>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</si>
  <si>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</si>
  <si>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</si>
  <si>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</si>
  <si>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</si>
  <si>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</si>
  <si>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</si>
  <si>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</si>
  <si>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</si>
  <si>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</si>
  <si>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</si>
  <si>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</si>
  <si>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</si>
  <si>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</si>
  <si>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</si>
  <si>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</si>
  <si>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</si>
  <si>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</si>
  <si>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</si>
  <si>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</si>
  <si>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</si>
  <si>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</si>
  <si>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</si>
  <si>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</si>
  <si>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</si>
  <si>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</si>
  <si>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</si>
  <si>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</si>
  <si>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</si>
  <si>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</si>
  <si>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</si>
  <si>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</si>
  <si>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</si>
  <si>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</si>
  <si>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</si>
  <si>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</si>
  <si>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</si>
  <si>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</si>
  <si>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</si>
  <si>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</si>
  <si>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</si>
  <si>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</si>
  <si>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</si>
  <si>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</si>
  <si>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</si>
  <si>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</si>
  <si>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</si>
  <si>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</si>
  <si>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</si>
  <si>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</si>
  <si>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</si>
  <si>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</si>
  <si>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</si>
  <si>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</si>
  <si>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</si>
  <si>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</si>
  <si>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</si>
  <si>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</si>
  <si>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</si>
  <si>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</si>
  <si>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</si>
  <si>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</si>
  <si>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</si>
  <si>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</si>
  <si>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</si>
  <si>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</si>
  <si>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</si>
  <si>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</si>
  <si>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</si>
  <si>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</si>
  <si>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</si>
  <si>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</si>
  <si>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</si>
  <si>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</si>
  <si>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</si>
  <si>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</si>
  <si>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</si>
  <si>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</si>
  <si>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</si>
  <si>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</si>
  <si>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</si>
  <si>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</si>
  <si>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</si>
  <si>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</si>
  <si>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</si>
  <si>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</si>
  <si>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</si>
  <si>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</si>
  <si>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</si>
  <si>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</si>
  <si>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</si>
  <si>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</si>
  <si>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</si>
  <si>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</si>
  <si>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</si>
  <si>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</si>
  <si>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</si>
  <si>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</si>
  <si>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</si>
  <si>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</si>
  <si>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</si>
  <si>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</si>
  <si>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</si>
  <si>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</si>
  <si>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</si>
  <si>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</si>
  <si>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</si>
  <si>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</si>
  <si>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</si>
  <si>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</si>
  <si>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</si>
  <si>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</si>
  <si>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</si>
  <si>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</si>
  <si>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</si>
  <si>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</si>
  <si>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</si>
  <si>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</si>
  <si>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</si>
  <si>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</si>
  <si>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</si>
  <si>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</si>
  <si>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</si>
  <si>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</si>
  <si>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</si>
  <si>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</si>
  <si>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</si>
  <si>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</si>
  <si>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</si>
  <si>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</si>
  <si>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</si>
  <si>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</si>
  <si>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</si>
  <si>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</si>
  <si>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</si>
  <si>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</si>
  <si>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</si>
  <si>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</si>
  <si>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</si>
  <si>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</si>
  <si>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</si>
  <si>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</si>
  <si>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</si>
  <si>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</si>
  <si>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</si>
  <si>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</si>
  <si>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</si>
  <si>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</si>
  <si>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</si>
  <si>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</si>
  <si>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</si>
  <si>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</si>
  <si>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</si>
  <si>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</si>
  <si>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</si>
  <si>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</si>
  <si>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</si>
  <si>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</si>
  <si>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</si>
  <si>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</si>
  <si>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</si>
  <si>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</si>
  <si>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</si>
  <si>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</si>
  <si>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</si>
  <si>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</si>
  <si>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</si>
  <si>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</si>
  <si>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</si>
  <si>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</si>
  <si>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</si>
  <si>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</si>
  <si>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</si>
  <si>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</si>
  <si>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</si>
  <si>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</si>
  <si>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</si>
  <si>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</si>
  <si>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</si>
  <si>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</si>
  <si>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</si>
  <si>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</si>
  <si>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</si>
  <si>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</si>
  <si>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</si>
  <si>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</si>
  <si>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</si>
  <si>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</si>
  <si>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</si>
  <si>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</si>
  <si>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</si>
  <si>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</si>
  <si>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</si>
  <si>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</si>
  <si>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</si>
  <si>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</si>
  <si>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</si>
  <si>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</si>
  <si>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</si>
  <si>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</si>
  <si>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</si>
  <si>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</si>
  <si>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</si>
  <si>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</si>
  <si>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</si>
  <si>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</si>
  <si>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</si>
  <si>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</si>
  <si>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</si>
  <si>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</si>
  <si>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</si>
  <si>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</si>
  <si>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</si>
  <si>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</si>
  <si>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</si>
  <si>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</si>
  <si>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</si>
  <si>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</si>
  <si>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</si>
  <si>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</si>
  <si>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</si>
  <si>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</si>
  <si>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</si>
  <si>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</si>
  <si>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</si>
  <si>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</si>
  <si>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</si>
  <si>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</si>
  <si>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</si>
  <si>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</si>
  <si>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</si>
  <si>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</si>
  <si>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</si>
  <si>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Отчет об исполнении управляющей организацией ООО "ГУК "Привокзальная" договора управления за 2016 год по дому № 3  ул. Желябова                        в г. Липецке</t>
  </si>
  <si>
    <t>Ремонт и обслуживание кол.приборов учёта тепловая энергия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</si>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</sst>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N123">
            <v>183045.33475440004</v>
          </cell>
        </row>
        <row r="124">
          <cell r="EN124">
            <v>320542.3069800001</v>
          </cell>
        </row>
        <row r="125">
          <cell r="EN125">
            <v>50009.55432000001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90" zoomScaleNormal="90" zoomScaleSheetLayoutView="90" zoomScalePageLayoutView="0" workbookViewId="0" topLeftCell="A1">
      <selection activeCell="D12" sqref="D1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9" width="0" style="3" hidden="1" customWidth="1"/>
    <col min="10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381</v>
      </c>
      <c r="B2" s="43"/>
      <c r="C2" s="43"/>
      <c r="D2" s="43"/>
      <c r="E2" s="1">
        <v>3400.9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6009.64</v>
      </c>
    </row>
    <row r="11" spans="1:4" ht="15.75">
      <c r="A11" s="7" t="s">
        <v>78</v>
      </c>
      <c r="B11" s="8" t="s">
        <v>79</v>
      </c>
      <c r="C11" s="8" t="s">
        <v>76</v>
      </c>
      <c r="D11" s="8">
        <v>58326.27</v>
      </c>
    </row>
    <row r="12" spans="1:4" ht="31.5">
      <c r="A12" s="7" t="s">
        <v>80</v>
      </c>
      <c r="B12" s="8" t="s">
        <v>81</v>
      </c>
      <c r="C12" s="8" t="s">
        <v>76</v>
      </c>
      <c r="D12" s="45">
        <f>D13+D14+D15</f>
        <v>553597.1960544002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'[1]гук(2016)'!$EN$124</f>
        <v>320542.3069800001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'[1]гук(2016)'!$EN$123</f>
        <v>183045.33475440004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'[1]гук(2016)'!$EN$125</f>
        <v>50009.55432000001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415274.52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415274.52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421284.16000000003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5226.11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172917.58605440013</v>
      </c>
      <c r="E25" s="1">
        <f>D12-(D16+D10)+D256-D24+D11</f>
        <v>172917.58605440013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39117.15</v>
      </c>
      <c r="E28" s="18">
        <v>39117.15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11.501999470728336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43328.51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2203.77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0.6479961186744685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526.46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0.15480019994707284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11586.1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3.4067746772913052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29012.18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8.530735981651915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32481.32</v>
      </c>
      <c r="E60" s="13">
        <v>32481.32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9.550801258490399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383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383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50009.55</v>
      </c>
      <c r="E72" s="13">
        <v>50009.55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14.704798729748008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8993.31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8993.31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2.6443911905672026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890.1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890.1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296.7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120269.43</v>
      </c>
      <c r="E90" s="13"/>
      <c r="F90" s="2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41708.64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12.264000705695551</v>
      </c>
      <c r="E94" s="13"/>
      <c r="F94" s="2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78560.79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23.099999999999998</v>
      </c>
      <c r="E98" s="13"/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401.04</v>
      </c>
      <c r="E100" s="13"/>
      <c r="F100" s="9">
        <v>1114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401.04</v>
      </c>
      <c r="F105" s="9">
        <f>F100</f>
        <v>1114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0.36000000000000004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75197.99000000002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1460.87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0.4295539416036931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6488.82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1.907971419330177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2470.97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0.7265635567055778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28995.83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8.525928430709518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20122.69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5.916872004469405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5791.73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1.7029992060925048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5880.07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1.7289746831721013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2454.07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0.7215942838660355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1161.07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0.3414008056690876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371.87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0</v>
      </c>
      <c r="F163" s="37"/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f>E163/E2</f>
        <v>0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</f>
        <v>67771.97999999998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3022.8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382</v>
      </c>
      <c r="E173" s="13">
        <v>4246.2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v>353.85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v>477.5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0.1404040107030492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314.8+2599.1+1278.03+7084.67+4058.82</f>
        <v>15335.42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4.5092240289335175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399.55+497.11+826.95+1152.71+282.75</f>
        <v>3159.07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0.9288923520244642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242</v>
      </c>
      <c r="B193" s="9" t="s">
        <v>109</v>
      </c>
      <c r="C193" s="9" t="s">
        <v>70</v>
      </c>
      <c r="D193" s="9" t="s">
        <v>47</v>
      </c>
      <c r="E193" s="13">
        <f>6880.75</f>
        <v>6880.75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239</v>
      </c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243</v>
      </c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244</v>
      </c>
      <c r="B196" s="9" t="s">
        <v>111</v>
      </c>
      <c r="C196" s="9" t="s">
        <v>76</v>
      </c>
      <c r="D196" s="34">
        <f>E193/E2</f>
        <v>2.023214443235614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245</v>
      </c>
      <c r="B197" s="9" t="s">
        <v>109</v>
      </c>
      <c r="C197" s="9" t="s">
        <v>70</v>
      </c>
      <c r="D197" s="9" t="s">
        <v>48</v>
      </c>
      <c r="E197" s="13">
        <v>208.99</v>
      </c>
      <c r="F197" s="14" t="s">
        <v>334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246</v>
      </c>
      <c r="B198" s="9" t="s">
        <v>110</v>
      </c>
      <c r="C198" s="9" t="s">
        <v>70</v>
      </c>
      <c r="D198" s="9" t="s">
        <v>27</v>
      </c>
      <c r="E198" s="13"/>
      <c r="F198" s="14" t="s">
        <v>12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247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248</v>
      </c>
      <c r="B200" s="9" t="s">
        <v>111</v>
      </c>
      <c r="C200" s="9" t="s">
        <v>76</v>
      </c>
      <c r="D200" s="34">
        <f>E197/E2</f>
        <v>0.06145138051692199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249</v>
      </c>
      <c r="B201" s="9" t="s">
        <v>109</v>
      </c>
      <c r="C201" s="9" t="s">
        <v>70</v>
      </c>
      <c r="D201" s="9" t="s">
        <v>49</v>
      </c>
      <c r="E201" s="13">
        <f>8751.64+986.1+11790.13+943.84+3787.19+2495.98+387.44+853.25+3300+1145.68</f>
        <v>34441.24999999999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250</v>
      </c>
      <c r="B202" s="9" t="s">
        <v>110</v>
      </c>
      <c r="C202" s="9" t="s">
        <v>70</v>
      </c>
      <c r="D202" s="9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251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252</v>
      </c>
      <c r="B204" s="9" t="s">
        <v>111</v>
      </c>
      <c r="C204" s="9" t="s">
        <v>76</v>
      </c>
      <c r="D204" s="34">
        <f>E201/E2</f>
        <v>10.12709870916522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/>
      <c r="B205" s="9" t="s">
        <v>109</v>
      </c>
      <c r="C205" s="9" t="s">
        <v>70</v>
      </c>
      <c r="D205" s="34" t="s">
        <v>379</v>
      </c>
      <c r="E205" s="13">
        <v>0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/>
      <c r="B206" s="9" t="s">
        <v>110</v>
      </c>
      <c r="C206" s="9" t="s">
        <v>70</v>
      </c>
      <c r="D206" s="34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/>
      <c r="B207" s="9" t="s">
        <v>67</v>
      </c>
      <c r="C207" s="9" t="s">
        <v>70</v>
      </c>
      <c r="D207" s="34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/>
      <c r="B208" s="9" t="s">
        <v>111</v>
      </c>
      <c r="C208" s="9" t="s">
        <v>76</v>
      </c>
      <c r="D208" s="34">
        <f>E205/E2</f>
        <v>0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47.25">
      <c r="A209" s="27" t="s">
        <v>287</v>
      </c>
      <c r="B209" s="28" t="s">
        <v>107</v>
      </c>
      <c r="C209" s="28" t="s">
        <v>70</v>
      </c>
      <c r="D209" s="28" t="s">
        <v>50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8.75">
      <c r="A210" s="31" t="s">
        <v>253</v>
      </c>
      <c r="B210" s="9" t="s">
        <v>108</v>
      </c>
      <c r="C210" s="9" t="s">
        <v>76</v>
      </c>
      <c r="D210" s="32">
        <f>E211+E215+E219+E223+E227+E231+E235+E239+E243+E247</f>
        <v>28083.02</v>
      </c>
      <c r="E210" s="13"/>
      <c r="F210" s="39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31.5">
      <c r="A211" s="31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283</v>
      </c>
      <c r="B212" s="9" t="s">
        <v>110</v>
      </c>
      <c r="C212" s="9" t="s">
        <v>70</v>
      </c>
      <c r="D212" s="9" t="s">
        <v>27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15.75">
      <c r="A213" s="31" t="s">
        <v>255</v>
      </c>
      <c r="B213" s="9" t="s">
        <v>67</v>
      </c>
      <c r="C213" s="9" t="s">
        <v>70</v>
      </c>
      <c r="D213" s="9" t="s">
        <v>12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256</v>
      </c>
      <c r="B214" s="9" t="s">
        <v>111</v>
      </c>
      <c r="C214" s="9" t="s">
        <v>76</v>
      </c>
      <c r="D214" s="9">
        <v>0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257</v>
      </c>
      <c r="B215" s="9" t="s">
        <v>109</v>
      </c>
      <c r="C215" s="9" t="s">
        <v>70</v>
      </c>
      <c r="D215" s="9" t="s">
        <v>53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258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259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260</v>
      </c>
      <c r="B218" s="9" t="s">
        <v>111</v>
      </c>
      <c r="C218" s="9" t="s">
        <v>76</v>
      </c>
      <c r="D218" s="34">
        <f>E215/E2</f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261</v>
      </c>
      <c r="B219" s="9" t="s">
        <v>109</v>
      </c>
      <c r="C219" s="9" t="s">
        <v>70</v>
      </c>
      <c r="D219" s="9" t="s">
        <v>52</v>
      </c>
      <c r="E219" s="13">
        <v>2983.08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262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263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264</v>
      </c>
      <c r="B222" s="9" t="s">
        <v>111</v>
      </c>
      <c r="C222" s="9" t="s">
        <v>76</v>
      </c>
      <c r="D222" s="34">
        <f>E219/E2</f>
        <v>0.8771442853362345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266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267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268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269</v>
      </c>
      <c r="B227" s="9" t="s">
        <v>109</v>
      </c>
      <c r="C227" s="9" t="s">
        <v>70</v>
      </c>
      <c r="D227" s="9" t="s">
        <v>340</v>
      </c>
      <c r="E227" s="13">
        <v>4641.8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270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271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272</v>
      </c>
      <c r="B230" s="9" t="s">
        <v>111</v>
      </c>
      <c r="C230" s="9" t="s">
        <v>76</v>
      </c>
      <c r="D230" s="34">
        <f>E227/E2+E228/E2</f>
        <v>1.3648740039401335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273</v>
      </c>
      <c r="B231" s="9" t="s">
        <v>109</v>
      </c>
      <c r="C231" s="9" t="s">
        <v>70</v>
      </c>
      <c r="D231" s="9" t="s">
        <v>1</v>
      </c>
      <c r="E231" s="13">
        <v>19632.8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274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275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276</v>
      </c>
      <c r="B234" s="9" t="s">
        <v>111</v>
      </c>
      <c r="C234" s="9" t="s">
        <v>76</v>
      </c>
      <c r="D234" s="34">
        <f>E231/E2</f>
        <v>5.772824840483401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277</v>
      </c>
      <c r="B235" s="9" t="s">
        <v>109</v>
      </c>
      <c r="C235" s="9" t="s">
        <v>70</v>
      </c>
      <c r="D235" s="9" t="s">
        <v>0</v>
      </c>
      <c r="E235" s="13">
        <v>575.72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278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279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280</v>
      </c>
      <c r="B238" s="9" t="s">
        <v>111</v>
      </c>
      <c r="C238" s="9" t="s">
        <v>76</v>
      </c>
      <c r="D238" s="34">
        <f>E235/E2</f>
        <v>0.1692846011349937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282</v>
      </c>
      <c r="B239" s="9" t="s">
        <v>109</v>
      </c>
      <c r="C239" s="9" t="s">
        <v>70</v>
      </c>
      <c r="D239" s="9" t="s">
        <v>54</v>
      </c>
      <c r="E239" s="13">
        <v>249.62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284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285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286</v>
      </c>
      <c r="B242" s="9" t="s">
        <v>111</v>
      </c>
      <c r="C242" s="9" t="s">
        <v>76</v>
      </c>
      <c r="D242" s="34">
        <f>E239/E2</f>
        <v>0.07339821811873327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289</v>
      </c>
      <c r="B243" s="9" t="s">
        <v>109</v>
      </c>
      <c r="C243" s="9" t="s">
        <v>70</v>
      </c>
      <c r="D243" s="9" t="s">
        <v>55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290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291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292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372</v>
      </c>
      <c r="B247" s="9" t="s">
        <v>109</v>
      </c>
      <c r="C247" s="9" t="s">
        <v>70</v>
      </c>
      <c r="D247" s="9" t="s">
        <v>56</v>
      </c>
      <c r="E247" s="13">
        <v>0</v>
      </c>
      <c r="F247" s="14" t="s">
        <v>335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373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374</v>
      </c>
      <c r="B249" s="9" t="s">
        <v>67</v>
      </c>
      <c r="C249" s="9" t="s">
        <v>70</v>
      </c>
      <c r="D249" s="9" t="s">
        <v>325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375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5.75">
      <c r="A251" s="31"/>
      <c r="B251" s="28" t="s">
        <v>281</v>
      </c>
      <c r="C251" s="9" t="s">
        <v>76</v>
      </c>
      <c r="D251" s="40">
        <f>SUM(D90,D28,D34,D60,D66,D72,D78,D84,D100,D110,D168,D210)</f>
        <v>466543.4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4" ht="15.75">
      <c r="A252" s="42" t="s">
        <v>293</v>
      </c>
      <c r="B252" s="42"/>
      <c r="C252" s="42"/>
      <c r="D252" s="42"/>
    </row>
    <row r="253" spans="1:4" ht="15.75">
      <c r="A253" s="7" t="s">
        <v>294</v>
      </c>
      <c r="B253" s="8" t="s">
        <v>295</v>
      </c>
      <c r="C253" s="8" t="s">
        <v>296</v>
      </c>
      <c r="D253" s="8">
        <v>6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6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-12495.61</v>
      </c>
    </row>
    <row r="257" spans="1:4" ht="15.75">
      <c r="A257" s="42" t="s">
        <v>303</v>
      </c>
      <c r="B257" s="42"/>
      <c r="C257" s="42"/>
      <c r="D257" s="42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2" t="s">
        <v>311</v>
      </c>
      <c r="B264" s="42"/>
      <c r="C264" s="42"/>
      <c r="D264" s="42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2" t="s">
        <v>317</v>
      </c>
      <c r="B269" s="42"/>
      <c r="C269" s="42"/>
      <c r="D269" s="42"/>
    </row>
    <row r="270" spans="1:4" ht="15.75">
      <c r="A270" s="7" t="s">
        <v>318</v>
      </c>
      <c r="B270" s="8" t="s">
        <v>319</v>
      </c>
      <c r="C270" s="8" t="s">
        <v>296</v>
      </c>
      <c r="D270" s="8">
        <v>3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4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36563.83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2017-04-06T07:29:31Z</dcterms:modified>
  <cp:category/>
  <cp:version/>
  <cp:contentType/>
  <cp:contentStatus/>
</cp:coreProperties>
</file>