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62" i="1" l="1"/>
  <c r="D25" i="1" l="1"/>
  <c r="E25" i="1"/>
  <c r="D84" i="1"/>
  <c r="D92" i="1"/>
  <c r="D88" i="1"/>
  <c r="D70" i="1"/>
  <c r="D66" i="1"/>
  <c r="D64" i="1"/>
  <c r="D60" i="1"/>
  <c r="D32" i="1"/>
  <c r="D28" i="1"/>
  <c r="D22" i="1"/>
  <c r="D212" i="1" l="1"/>
  <c r="E191" i="1"/>
  <c r="E179" i="1"/>
  <c r="D166" i="1"/>
  <c r="E164" i="1"/>
  <c r="D15" i="1" l="1"/>
  <c r="D14" i="1"/>
  <c r="D13" i="1"/>
  <c r="D94" i="1" l="1"/>
  <c r="D98" i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17" i="1"/>
  <c r="D12" i="1" l="1"/>
  <c r="D200" i="1"/>
  <c r="D241" i="1" s="1"/>
</calcChain>
</file>

<file path=xl/sharedStrings.xml><?xml version="1.0" encoding="utf-8"?>
<sst xmlns="http://schemas.openxmlformats.org/spreadsheetml/2006/main" count="959" uniqueCount="385">
  <si>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</si>
  <si>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</si>
  <si>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</si>
  <si>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</si>
  <si>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</si>
  <si>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</si>
  <si>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</si>
  <si>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</si>
  <si>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</si>
  <si>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</si>
  <si>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</si>
  <si>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</si>
  <si>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</si>
  <si>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</si>
  <si>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</si>
  <si>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</si>
  <si>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</si>
  <si>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</si>
  <si>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</si>
  <si>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</si>
  <si>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</si>
  <si>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</si>
  <si>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</si>
  <si>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</si>
  <si>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</si>
  <si>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</si>
  <si>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</si>
  <si>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</si>
  <si>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</si>
  <si>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</si>
  <si>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</si>
  <si>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</si>
  <si>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</si>
  <si>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</si>
  <si>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</si>
  <si>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</si>
  <si>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</si>
  <si>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</si>
  <si>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</si>
  <si>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</si>
  <si>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</si>
  <si>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</si>
  <si>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</si>
  <si>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</si>
  <si>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</si>
  <si>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</si>
  <si>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</si>
  <si>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</si>
  <si>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</si>
  <si>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</si>
  <si>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</si>
  <si>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</si>
  <si>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</si>
  <si>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</si>
  <si>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</si>
  <si>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</si>
  <si>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</si>
  <si>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</si>
  <si>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</si>
  <si>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</si>
  <si>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</si>
  <si>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</si>
  <si>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</si>
  <si>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</si>
  <si>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</si>
  <si>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</si>
  <si>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</si>
  <si>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</si>
  <si>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</si>
  <si>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</si>
  <si>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</si>
  <si>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</si>
  <si>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</si>
  <si>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</si>
  <si>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</si>
  <si>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</si>
  <si>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</si>
  <si>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</si>
  <si>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</si>
  <si>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</si>
  <si>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</si>
  <si>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</si>
  <si>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</si>
  <si>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</si>
  <si>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</si>
  <si>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</si>
  <si>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</si>
  <si>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</si>
  <si>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</si>
  <si>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</si>
  <si>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</si>
  <si>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</si>
  <si>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</si>
  <si>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</si>
  <si>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</si>
  <si>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</si>
  <si>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</si>
  <si>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</si>
  <si>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</si>
  <si>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</si>
  <si>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</si>
  <si>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</si>
  <si>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</si>
  <si>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</si>
  <si>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</si>
  <si>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</si>
  <si>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</si>
  <si>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</si>
  <si>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</si>
  <si>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</si>
  <si>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</si>
  <si>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</si>
  <si>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</si>
  <si>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</si>
  <si>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</si>
  <si>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</si>
  <si>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</si>
  <si>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</si>
  <si>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</si>
  <si>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</si>
  <si>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</si>
  <si>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</si>
  <si>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</si>
  <si>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</si>
  <si>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</si>
  <si>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</si>
  <si>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</si>
  <si>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</si>
  <si>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</si>
  <si>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</si>
  <si>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</si>
  <si>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</si>
  <si>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</si>
  <si>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</si>
  <si>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</si>
  <si>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</si>
  <si>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</si>
  <si>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</si>
  <si>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</si>
  <si>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</si>
  <si>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</si>
  <si>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</si>
  <si>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</si>
  <si>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</si>
  <si>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</si>
  <si>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</si>
  <si>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</si>
  <si>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</si>
  <si>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</si>
  <si>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</si>
  <si>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</si>
  <si>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</si>
  <si>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</si>
  <si>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</si>
  <si>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</si>
  <si>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</si>
  <si>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</si>
  <si>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</si>
  <si>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</si>
  <si>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</si>
  <si>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</si>
  <si>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</si>
  <si>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</si>
  <si>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</si>
  <si>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</si>
  <si>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</si>
  <si>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</si>
  <si>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</si>
  <si>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</si>
  <si>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</si>
  <si>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</si>
  <si>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</si>
  <si>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</si>
  <si>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</si>
  <si>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</si>
  <si>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</si>
  <si>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</si>
  <si>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</si>
  <si>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</si>
  <si>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</si>
  <si>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</si>
  <si>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</si>
  <si>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</si>
  <si>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</si>
  <si>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</si>
  <si>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</si>
  <si>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</si>
  <si>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</si>
  <si>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</si>
  <si>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</si>
  <si>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</si>
  <si>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</si>
  <si>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</si>
  <si>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</si>
  <si>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</si>
  <si>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</si>
  <si>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</si>
  <si>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</si>
  <si>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</si>
  <si>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</si>
  <si>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</si>
  <si>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</si>
  <si>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</si>
  <si>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</si>
  <si>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</si>
  <si>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</si>
  <si>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</si>
  <si>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</si>
  <si>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</si>
  <si>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</si>
  <si>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</si>
  <si>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</si>
  <si>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</si>
  <si>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</si>
  <si>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</si>
  <si>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</si>
  <si>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</si>
  <si>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</si>
  <si>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</si>
  <si>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</si>
  <si>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</si>
  <si>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</si>
  <si>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</si>
  <si>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</si>
  <si>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</si>
  <si>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</si>
  <si>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</si>
  <si>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</si>
  <si>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</si>
  <si>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</si>
  <si>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</si>
  <si>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</si>
  <si>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</si>
  <si>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</si>
  <si>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</si>
  <si>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</si>
  <si>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</si>
  <si>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</si>
  <si>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</si>
  <si>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</si>
  <si>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</si>
  <si>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</si>
  <si>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</si>
  <si>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</si>
  <si>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</si>
  <si>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</si>
  <si>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</si>
  <si>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</si>
  <si>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</si>
  <si>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</si>
  <si>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</si>
  <si>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</si>
  <si>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</si>
  <si>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</si>
  <si>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</si>
  <si>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</si>
  <si>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</si>
  <si>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</si>
  <si>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</si>
  <si>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</si>
  <si>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</si>
  <si>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</si>
  <si>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</si>
  <si>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</si>
  <si>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</si>
  <si>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</si>
  <si>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</si>
  <si>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</si>
  <si>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</si>
  <si>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</si>
  <si>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</si>
  <si>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</si>
  <si>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</si>
  <si>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</si>
  <si>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</si>
  <si>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</si>
  <si>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</si>
  <si>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</si>
  <si>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</si>
  <si>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</si>
  <si>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</si>
  <si>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</si>
  <si>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</si>
  <si>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</si>
  <si>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</si>
  <si>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</si>
  <si>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</si>
  <si>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</si>
  <si>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</si>
  <si>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</si>
  <si>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</si>
  <si>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</si>
  <si>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</si>
  <si>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</si>
  <si>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</si>
  <si>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</si>
  <si>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</si>
  <si>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</si>
  <si>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</si>
  <si>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</si>
  <si>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</si>
  <si>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</si>
  <si>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</si>
  <si>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</si>
  <si>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</si>
  <si>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</si>
  <si>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</si>
  <si>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</si>
  <si>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</si>
  <si>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</si>
  <si>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</si>
  <si>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</si>
  <si>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</si>
  <si>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</si>
  <si>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</si>
  <si>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</si>
  <si>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</si>
  <si>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</si>
  <si>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</si>
  <si>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</si>
  <si>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</si>
  <si>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</si>
  <si>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</si>
  <si>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</si>
  <si>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</si>
  <si>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</si>
  <si>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</si>
  <si>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</si>
  <si>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</si>
  <si>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</si>
  <si>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</si>
  <si>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</si>
  <si>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</si>
  <si>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</si>
  <si>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</si>
  <si>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</si>
  <si>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</si>
  <si>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</si>
  <si>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</si>
  <si>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</si>
  <si>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</si>
  <si>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</si>
  <si>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</si>
  <si>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</si>
  <si>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</si>
  <si>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</si>
  <si>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</si>
  <si>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</si>
  <si>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</si>
  <si>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</si>
  <si>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</si>
  <si>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</si>
  <si>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</si>
  <si>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</si>
  <si>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</si>
  <si>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</si>
  <si>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</si>
  <si>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</si>
  <si>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</si>
  <si>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</si>
  <si>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</si>
  <si>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</si>
  <si>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</si>
  <si>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</si>
  <si>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</si>
  <si>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</si>
  <si>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</si>
  <si>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</si>
  <si>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</si>
  <si>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</si>
  <si>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</si>
  <si>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</si>
  <si>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</si>
  <si>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</si>
  <si>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</si>
  <si>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</si>
  <si>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</si>
  <si>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</si>
  <si>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</si>
  <si>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</si>
  <si>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</si>
  <si>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</si>
  <si>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"Привокзальная"</t>
  </si>
  <si>
    <t>Ю.Д.Шкляров</t>
  </si>
  <si>
    <t>Отчет об исполнении управляющей организацией ООО "ГУК "Привокзальная" договора управления за 2016 год                                                                по дому №3  ул. Гагарина 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</si>
</sst>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Q123">
            <v>34005.876268799999</v>
          </cell>
        </row>
        <row r="124">
          <cell r="GQ124">
            <v>57198.595104000007</v>
          </cell>
        </row>
        <row r="125">
          <cell r="GQ125">
            <v>8916.9907199999998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38" zoomScale="60" zoomScaleNormal="90" workbookViewId="0">
      <selection activeCell="B258" sqref="B258"/>
    </sheetView>
  </sheetViews>
  <sheetFormatPr defaultRowHeight="15.75" x14ac:dyDescent="0.25"/>
  <cols>
    <col min="1" max="1" width="11" style="1" customWidth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6" t="s">
        <v>384</v>
      </c>
      <c r="B2" s="46"/>
      <c r="C2" s="46"/>
      <c r="D2" s="46"/>
      <c r="E2" s="2">
        <v>606.4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4" t="s">
        <v>15</v>
      </c>
      <c r="B8" s="44"/>
      <c r="C8" s="44"/>
      <c r="D8" s="44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40">
        <v>3140.24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40">
        <v>44937.91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100121.46209280001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'[1]гук(2016)'!$GQ$124</f>
        <v>57198.595104000007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'[1]гук(2016)'!$GQ$123</f>
        <v>34005.876268799999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'[1]гук(2016)'!$GQ$125</f>
        <v>8916.9907199999998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77922.179999999993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77922.179999999993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81062.42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40">
        <v>2495.37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1">
        <f>E25</f>
        <v>48586.672092800014</v>
      </c>
      <c r="E25" s="11">
        <f>D12-(D16+D10)+D246-D24+D11</f>
        <v>48586.672092800014</v>
      </c>
    </row>
    <row r="26" spans="1:22" s="13" customFormat="1" ht="35.25" customHeight="1" x14ac:dyDescent="0.25">
      <c r="A26" s="47" t="s">
        <v>53</v>
      </c>
      <c r="B26" s="47"/>
      <c r="C26" s="47"/>
      <c r="D26" s="4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E29</f>
        <v>6974.81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39">
        <v>6974.81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E29/E2</f>
        <v>11.501995382585752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E62</f>
        <v>5791.61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39">
        <v>5791.61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E62/E2</f>
        <v>9.550808047493403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E68</f>
        <v>8916.99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39">
        <v>8916.99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E68/E2</f>
        <v>14.704798812664908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3653.02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3653.02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6.0241094986807386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826.52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826.52</v>
      </c>
      <c r="E78" s="12"/>
      <c r="F78" s="12">
        <v>8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103.315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F85+F89</f>
        <v>21444.73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12"/>
      <c r="F85" s="39">
        <v>7436.89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F85/E2</f>
        <v>12.264000659630607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12"/>
      <c r="F89" s="39">
        <v>14007.84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F89/E2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114.62</v>
      </c>
      <c r="E94" s="12"/>
      <c r="F94" s="8">
        <v>208.4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f>E95/F94</f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114.62</v>
      </c>
      <c r="F99" s="8">
        <f>F94</f>
        <v>208.4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0.55000000000000004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14707.990000000002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191.28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0.31543535620052771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1301.6400000000001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2.1465039577836413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449.98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0.74205145118733518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4943.8900000000003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8.1528529023746703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3659.75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6.0352077836411615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2065.4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3.4060026385224278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1123.3599999999999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1.8525065963060685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328.18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0.54119393139841687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207.02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0.34139182058047496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437.49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8496.4500000000007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3022.8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12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254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255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256</v>
      </c>
      <c r="B167" s="8" t="s">
        <v>60</v>
      </c>
      <c r="C167" s="8" t="s">
        <v>7</v>
      </c>
      <c r="D167" s="8" t="s">
        <v>257</v>
      </c>
      <c r="E167" s="12">
        <v>160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258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259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260</v>
      </c>
      <c r="B170" s="8" t="s">
        <v>68</v>
      </c>
      <c r="C170" s="8" t="s">
        <v>18</v>
      </c>
      <c r="D170" s="30">
        <f>E167/E2</f>
        <v>0.26385224274406333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261</v>
      </c>
      <c r="B171" s="8" t="s">
        <v>60</v>
      </c>
      <c r="C171" s="8" t="s">
        <v>7</v>
      </c>
      <c r="D171" s="8" t="s">
        <v>262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263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264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265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266</v>
      </c>
      <c r="B175" s="8" t="s">
        <v>60</v>
      </c>
      <c r="C175" s="8" t="s">
        <v>7</v>
      </c>
      <c r="D175" s="8" t="s">
        <v>267</v>
      </c>
      <c r="E175" s="12">
        <v>519.28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268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269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270</v>
      </c>
      <c r="B178" s="8" t="s">
        <v>68</v>
      </c>
      <c r="C178" s="8" t="s">
        <v>18</v>
      </c>
      <c r="D178" s="30">
        <f>E175/E2</f>
        <v>0.85633245382585754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271</v>
      </c>
      <c r="B179" s="8" t="s">
        <v>60</v>
      </c>
      <c r="C179" s="8" t="s">
        <v>7</v>
      </c>
      <c r="D179" s="8" t="s">
        <v>272</v>
      </c>
      <c r="E179" s="12">
        <f>213.64+826.95</f>
        <v>1040.5900000000001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273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274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275</v>
      </c>
      <c r="B182" s="8" t="s">
        <v>68</v>
      </c>
      <c r="C182" s="8" t="s">
        <v>18</v>
      </c>
      <c r="D182" s="30">
        <f>E179/E2</f>
        <v>1.7160125329815306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276</v>
      </c>
      <c r="B183" s="8" t="s">
        <v>60</v>
      </c>
      <c r="C183" s="8" t="s">
        <v>7</v>
      </c>
      <c r="D183" s="8" t="s">
        <v>277</v>
      </c>
      <c r="E183" s="12">
        <v>1797.31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278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279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280</v>
      </c>
      <c r="B186" s="8" t="s">
        <v>68</v>
      </c>
      <c r="C186" s="8" t="s">
        <v>18</v>
      </c>
      <c r="D186" s="30">
        <f>E183/E2</f>
        <v>2.9639017150395777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281</v>
      </c>
      <c r="B187" s="8" t="s">
        <v>60</v>
      </c>
      <c r="C187" s="8" t="s">
        <v>7</v>
      </c>
      <c r="D187" s="8" t="s">
        <v>282</v>
      </c>
      <c r="E187" s="12">
        <v>295.10000000000002</v>
      </c>
      <c r="F187" s="12" t="s">
        <v>283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284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285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286</v>
      </c>
      <c r="B190" s="8" t="s">
        <v>68</v>
      </c>
      <c r="C190" s="8" t="s">
        <v>18</v>
      </c>
      <c r="D190" s="30">
        <f>E187/E2</f>
        <v>0.48664248021108186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287</v>
      </c>
      <c r="B191" s="8" t="s">
        <v>60</v>
      </c>
      <c r="C191" s="8" t="s">
        <v>7</v>
      </c>
      <c r="D191" s="8" t="s">
        <v>288</v>
      </c>
      <c r="E191" s="12">
        <f>410.31+107.62+68.61+247.88+826.95</f>
        <v>1661.3700000000001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289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290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291</v>
      </c>
      <c r="B194" s="8" t="s">
        <v>68</v>
      </c>
      <c r="C194" s="8" t="s">
        <v>18</v>
      </c>
      <c r="D194" s="30">
        <f>E191/E2</f>
        <v>2.7397262532981532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292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293</v>
      </c>
      <c r="B199" s="24" t="s">
        <v>55</v>
      </c>
      <c r="C199" s="24" t="s">
        <v>7</v>
      </c>
      <c r="D199" s="24" t="s">
        <v>294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295</v>
      </c>
      <c r="B200" s="8" t="s">
        <v>58</v>
      </c>
      <c r="C200" s="8" t="s">
        <v>18</v>
      </c>
      <c r="D200" s="8">
        <f>E201+E205+E209+E213+E217+E221+E225+E229+E233+E237</f>
        <v>10341.379999999999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296</v>
      </c>
      <c r="B201" s="8" t="s">
        <v>60</v>
      </c>
      <c r="C201" s="8" t="s">
        <v>7</v>
      </c>
      <c r="D201" s="8" t="s">
        <v>297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298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299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300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301</v>
      </c>
      <c r="B205" s="8" t="s">
        <v>60</v>
      </c>
      <c r="C205" s="8" t="s">
        <v>7</v>
      </c>
      <c r="D205" s="8" t="s">
        <v>302</v>
      </c>
      <c r="E205" s="12">
        <v>1247.0899999999999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303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304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305</v>
      </c>
      <c r="B208" s="8" t="s">
        <v>68</v>
      </c>
      <c r="C208" s="8" t="s">
        <v>18</v>
      </c>
      <c r="D208" s="30">
        <f>E205/E2</f>
        <v>2.056546833773087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306</v>
      </c>
      <c r="B209" s="8" t="s">
        <v>60</v>
      </c>
      <c r="C209" s="8" t="s">
        <v>7</v>
      </c>
      <c r="D209" s="8" t="s">
        <v>307</v>
      </c>
      <c r="E209" s="12">
        <v>8164.69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308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309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310</v>
      </c>
      <c r="B212" s="8" t="s">
        <v>68</v>
      </c>
      <c r="C212" s="8" t="s">
        <v>18</v>
      </c>
      <c r="D212" s="38">
        <f>E209/E2</f>
        <v>13.464198548812664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311</v>
      </c>
      <c r="B213" s="8" t="s">
        <v>60</v>
      </c>
      <c r="C213" s="8" t="s">
        <v>7</v>
      </c>
      <c r="D213" s="8" t="s">
        <v>312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313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314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315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316</v>
      </c>
      <c r="B217" s="8" t="s">
        <v>60</v>
      </c>
      <c r="C217" s="8" t="s">
        <v>7</v>
      </c>
      <c r="D217" s="8" t="s">
        <v>317</v>
      </c>
      <c r="E217" s="12">
        <v>929.6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318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319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320</v>
      </c>
      <c r="B220" s="8" t="s">
        <v>68</v>
      </c>
      <c r="C220" s="8" t="s">
        <v>18</v>
      </c>
      <c r="D220" s="30">
        <f>E217/E2</f>
        <v>1.5329815303430081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321</v>
      </c>
      <c r="B221" s="8" t="s">
        <v>60</v>
      </c>
      <c r="C221" s="8" t="s">
        <v>7</v>
      </c>
      <c r="D221" s="8" t="s">
        <v>322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323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324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325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326</v>
      </c>
      <c r="B225" s="8" t="s">
        <v>60</v>
      </c>
      <c r="C225" s="8" t="s">
        <v>7</v>
      </c>
      <c r="D225" s="8" t="s">
        <v>327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328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329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330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331</v>
      </c>
      <c r="B229" s="8" t="s">
        <v>60</v>
      </c>
      <c r="C229" s="8" t="s">
        <v>7</v>
      </c>
      <c r="D229" s="8" t="s">
        <v>332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333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334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335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336</v>
      </c>
      <c r="B233" s="8" t="s">
        <v>60</v>
      </c>
      <c r="C233" s="8" t="s">
        <v>7</v>
      </c>
      <c r="D233" s="8" t="s">
        <v>337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338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339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340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341</v>
      </c>
      <c r="B237" s="8" t="s">
        <v>60</v>
      </c>
      <c r="C237" s="8" t="s">
        <v>7</v>
      </c>
      <c r="D237" s="8" t="s">
        <v>342</v>
      </c>
      <c r="E237" s="12">
        <v>0</v>
      </c>
      <c r="F237" s="12" t="s">
        <v>343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344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345</v>
      </c>
      <c r="B239" s="8" t="s">
        <v>3</v>
      </c>
      <c r="C239" s="8" t="s">
        <v>7</v>
      </c>
      <c r="D239" s="8" t="s">
        <v>346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347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348</v>
      </c>
      <c r="C241" s="8" t="s">
        <v>18</v>
      </c>
      <c r="D241" s="36">
        <f>SUM(D84,D28,D34,D60,D66,D72,D78,D94,D104,D162,D200)</f>
        <v>81268.12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4" t="s">
        <v>349</v>
      </c>
      <c r="B242" s="44"/>
      <c r="C242" s="44"/>
      <c r="D242" s="44"/>
    </row>
    <row r="243" spans="1:22" x14ac:dyDescent="0.25">
      <c r="A243" s="6" t="s">
        <v>350</v>
      </c>
      <c r="B243" s="7" t="s">
        <v>351</v>
      </c>
      <c r="C243" s="7" t="s">
        <v>352</v>
      </c>
      <c r="D243" s="7">
        <v>4</v>
      </c>
      <c r="E243" s="2" t="s">
        <v>19</v>
      </c>
    </row>
    <row r="244" spans="1:22" x14ac:dyDescent="0.25">
      <c r="A244" s="6" t="s">
        <v>353</v>
      </c>
      <c r="B244" s="7" t="s">
        <v>354</v>
      </c>
      <c r="C244" s="7" t="s">
        <v>352</v>
      </c>
      <c r="D244" s="7">
        <v>3</v>
      </c>
      <c r="E244" s="2" t="s">
        <v>19</v>
      </c>
    </row>
    <row r="245" spans="1:22" x14ac:dyDescent="0.25">
      <c r="A245" s="6" t="s">
        <v>355</v>
      </c>
      <c r="B245" s="7" t="s">
        <v>356</v>
      </c>
      <c r="C245" s="7" t="s">
        <v>352</v>
      </c>
      <c r="D245" s="7">
        <v>1</v>
      </c>
      <c r="E245" s="2" t="s">
        <v>19</v>
      </c>
    </row>
    <row r="246" spans="1:22" x14ac:dyDescent="0.25">
      <c r="A246" s="6" t="s">
        <v>357</v>
      </c>
      <c r="B246" s="7" t="s">
        <v>358</v>
      </c>
      <c r="C246" s="7" t="s">
        <v>18</v>
      </c>
      <c r="D246" s="7">
        <v>-12914.91</v>
      </c>
      <c r="E246" s="2" t="s">
        <v>19</v>
      </c>
    </row>
    <row r="247" spans="1:22" x14ac:dyDescent="0.25">
      <c r="A247" s="44" t="s">
        <v>359</v>
      </c>
      <c r="B247" s="44"/>
      <c r="C247" s="44"/>
      <c r="D247" s="44"/>
    </row>
    <row r="248" spans="1:22" ht="31.5" x14ac:dyDescent="0.25">
      <c r="A248" s="6" t="s">
        <v>360</v>
      </c>
      <c r="B248" s="7" t="s">
        <v>17</v>
      </c>
      <c r="C248" s="7" t="s">
        <v>18</v>
      </c>
      <c r="D248" s="7">
        <v>0</v>
      </c>
      <c r="E248" s="2" t="s">
        <v>361</v>
      </c>
    </row>
    <row r="249" spans="1:22" ht="31.5" x14ac:dyDescent="0.25">
      <c r="A249" s="6" t="s">
        <v>362</v>
      </c>
      <c r="B249" s="7" t="s">
        <v>21</v>
      </c>
      <c r="C249" s="7" t="s">
        <v>18</v>
      </c>
      <c r="D249" s="7">
        <v>0</v>
      </c>
      <c r="E249" s="2" t="s">
        <v>361</v>
      </c>
    </row>
    <row r="250" spans="1:22" ht="31.5" x14ac:dyDescent="0.25">
      <c r="A250" s="6" t="s">
        <v>363</v>
      </c>
      <c r="B250" s="7" t="s">
        <v>23</v>
      </c>
      <c r="C250" s="7" t="s">
        <v>18</v>
      </c>
      <c r="D250" s="7">
        <v>0</v>
      </c>
      <c r="E250" s="2" t="s">
        <v>361</v>
      </c>
    </row>
    <row r="251" spans="1:22" ht="31.5" x14ac:dyDescent="0.25">
      <c r="A251" s="6" t="s">
        <v>364</v>
      </c>
      <c r="B251" s="7" t="s">
        <v>48</v>
      </c>
      <c r="C251" s="7" t="s">
        <v>18</v>
      </c>
      <c r="D251" s="7">
        <v>0</v>
      </c>
      <c r="E251" s="2" t="s">
        <v>361</v>
      </c>
    </row>
    <row r="252" spans="1:22" ht="31.5" x14ac:dyDescent="0.25">
      <c r="A252" s="6" t="s">
        <v>365</v>
      </c>
      <c r="B252" s="7" t="s">
        <v>366</v>
      </c>
      <c r="C252" s="7" t="s">
        <v>18</v>
      </c>
      <c r="D252" s="7">
        <v>0</v>
      </c>
      <c r="E252" s="2" t="s">
        <v>361</v>
      </c>
    </row>
    <row r="253" spans="1:22" ht="31.5" x14ac:dyDescent="0.25">
      <c r="A253" s="6" t="s">
        <v>367</v>
      </c>
      <c r="B253" s="7" t="s">
        <v>52</v>
      </c>
      <c r="C253" s="7" t="s">
        <v>18</v>
      </c>
      <c r="D253" s="7">
        <v>0</v>
      </c>
      <c r="E253" s="2" t="s">
        <v>361</v>
      </c>
    </row>
    <row r="254" spans="1:22" x14ac:dyDescent="0.25">
      <c r="A254" s="44" t="s">
        <v>368</v>
      </c>
      <c r="B254" s="44"/>
      <c r="C254" s="44"/>
      <c r="D254" s="44"/>
      <c r="E254" s="37"/>
    </row>
    <row r="255" spans="1:22" ht="31.5" x14ac:dyDescent="0.25">
      <c r="A255" s="6" t="s">
        <v>369</v>
      </c>
      <c r="B255" s="7" t="s">
        <v>351</v>
      </c>
      <c r="C255" s="7" t="s">
        <v>352</v>
      </c>
      <c r="D255" s="7">
        <v>0</v>
      </c>
      <c r="E255" s="2" t="s">
        <v>361</v>
      </c>
    </row>
    <row r="256" spans="1:22" ht="31.5" x14ac:dyDescent="0.25">
      <c r="A256" s="6" t="s">
        <v>370</v>
      </c>
      <c r="B256" s="7" t="s">
        <v>354</v>
      </c>
      <c r="C256" s="7" t="s">
        <v>352</v>
      </c>
      <c r="D256" s="7">
        <v>0</v>
      </c>
      <c r="E256" s="2" t="s">
        <v>361</v>
      </c>
    </row>
    <row r="257" spans="1:5" ht="31.5" x14ac:dyDescent="0.25">
      <c r="A257" s="6" t="s">
        <v>371</v>
      </c>
      <c r="B257" s="7" t="s">
        <v>372</v>
      </c>
      <c r="C257" s="7" t="s">
        <v>352</v>
      </c>
      <c r="D257" s="7">
        <v>0</v>
      </c>
      <c r="E257" s="2" t="s">
        <v>361</v>
      </c>
    </row>
    <row r="258" spans="1:5" ht="31.5" x14ac:dyDescent="0.25">
      <c r="A258" s="6" t="s">
        <v>373</v>
      </c>
      <c r="B258" s="7" t="s">
        <v>358</v>
      </c>
      <c r="C258" s="7" t="s">
        <v>18</v>
      </c>
      <c r="D258" s="7">
        <v>0</v>
      </c>
      <c r="E258" s="2" t="s">
        <v>361</v>
      </c>
    </row>
    <row r="259" spans="1:5" x14ac:dyDescent="0.25">
      <c r="A259" s="44" t="s">
        <v>374</v>
      </c>
      <c r="B259" s="44"/>
      <c r="C259" s="44"/>
      <c r="D259" s="44"/>
    </row>
    <row r="260" spans="1:5" x14ac:dyDescent="0.25">
      <c r="A260" s="6" t="s">
        <v>375</v>
      </c>
      <c r="B260" s="7" t="s">
        <v>376</v>
      </c>
      <c r="C260" s="7" t="s">
        <v>352</v>
      </c>
      <c r="D260" s="7">
        <v>4</v>
      </c>
      <c r="E260" s="2" t="s">
        <v>377</v>
      </c>
    </row>
    <row r="261" spans="1:5" x14ac:dyDescent="0.25">
      <c r="A261" s="6" t="s">
        <v>378</v>
      </c>
      <c r="B261" s="7" t="s">
        <v>379</v>
      </c>
      <c r="C261" s="7" t="s">
        <v>352</v>
      </c>
      <c r="D261" s="7">
        <v>7</v>
      </c>
      <c r="E261" s="2" t="s">
        <v>377</v>
      </c>
    </row>
    <row r="262" spans="1:5" ht="31.5" x14ac:dyDescent="0.25">
      <c r="A262" s="6" t="s">
        <v>380</v>
      </c>
      <c r="B262" s="7" t="s">
        <v>381</v>
      </c>
      <c r="C262" s="7" t="s">
        <v>18</v>
      </c>
      <c r="D262" s="7">
        <v>45274.19</v>
      </c>
      <c r="E262" s="2" t="s">
        <v>377</v>
      </c>
    </row>
    <row r="266" spans="1:5" x14ac:dyDescent="0.25">
      <c r="A266" s="45" t="s">
        <v>382</v>
      </c>
      <c r="B266" s="45"/>
      <c r="D266" s="42" t="s">
        <v>383</v>
      </c>
    </row>
  </sheetData>
  <mergeCells count="9">
    <mergeCell ref="A2:D2"/>
    <mergeCell ref="A8:D8"/>
    <mergeCell ref="A26:D26"/>
    <mergeCell ref="F95:F96"/>
    <mergeCell ref="A242:D242"/>
    <mergeCell ref="A266:B266"/>
    <mergeCell ref="A247:D247"/>
    <mergeCell ref="A254:D254"/>
    <mergeCell ref="A259:D25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2017-04-11T17:11:04Z</dcterms:modified>
</cp:coreProperties>
</file>